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Applications/MAMP/htdocs/PlataformaSS/Plataforma/sitio/presentacion/control/doc/PEAR/FORMATOS-RECURSOS-HUMANOS/CLIMA-LABORAL/"/>
    </mc:Choice>
  </mc:AlternateContent>
  <bookViews>
    <workbookView xWindow="0" yWindow="460" windowWidth="20740" windowHeight="9560"/>
  </bookViews>
  <sheets>
    <sheet name="Participante" sheetId="2" r:id="rId1"/>
    <sheet name="AMBIENTE DE TRABAJO" sheetId="1" r:id="rId2"/>
  </sheets>
  <definedNames>
    <definedName name="_xlnm.Print_Area" localSheetId="1">'AMBIENTE DE TRABAJO'!$A$1:$N$45</definedName>
    <definedName name="_xlnm.Print_Area" localSheetId="0">Participante!$A$1:$AJ$82</definedName>
    <definedName name="_xlnm.Print_Titles" localSheetId="1">'AMBIENTE DE TRABAJO'!$1:$5</definedName>
    <definedName name="_xlnm.Print_Titles" localSheetId="0">Participante!$1:$5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2" l="1"/>
  <c r="F22" i="2"/>
  <c r="E22" i="2"/>
  <c r="C22" i="2"/>
  <c r="AG22" i="2"/>
  <c r="AH22" i="2"/>
  <c r="AI22" i="2"/>
  <c r="B25" i="1"/>
  <c r="G21" i="2"/>
  <c r="F21" i="2"/>
  <c r="E21" i="2"/>
  <c r="C21" i="2"/>
  <c r="G20" i="2"/>
  <c r="F20" i="2"/>
  <c r="E20" i="2"/>
  <c r="C20" i="2"/>
  <c r="G19" i="2"/>
  <c r="F19" i="2"/>
  <c r="E19" i="2"/>
  <c r="C19" i="2"/>
  <c r="AG19" i="2"/>
  <c r="AH19" i="2"/>
  <c r="AI19" i="2"/>
  <c r="B22" i="1"/>
  <c r="G18" i="2"/>
  <c r="F18" i="2"/>
  <c r="E18" i="2"/>
  <c r="C18" i="2"/>
  <c r="AG18" i="2"/>
  <c r="AH18" i="2"/>
  <c r="AI18" i="2"/>
  <c r="B21" i="1"/>
  <c r="F17" i="2"/>
  <c r="E17" i="2"/>
  <c r="C17" i="2"/>
  <c r="G16" i="2"/>
  <c r="E16" i="2"/>
  <c r="C16" i="2"/>
  <c r="G15" i="2"/>
  <c r="F15" i="2"/>
  <c r="C15" i="2"/>
  <c r="C58" i="2"/>
  <c r="D58" i="2"/>
  <c r="E58" i="2"/>
  <c r="F58" i="2"/>
  <c r="G58" i="2"/>
  <c r="AG58" i="2"/>
  <c r="N35" i="1"/>
  <c r="AG69" i="2"/>
  <c r="G69" i="2"/>
  <c r="F69" i="2"/>
  <c r="E69" i="2"/>
  <c r="D69" i="2"/>
  <c r="C69" i="2"/>
  <c r="AG68" i="2"/>
  <c r="AH68" i="2"/>
  <c r="C68" i="2"/>
  <c r="D68" i="2"/>
  <c r="E68" i="2"/>
  <c r="F68" i="2"/>
  <c r="G68" i="2"/>
  <c r="AI68" i="2"/>
  <c r="AG67" i="2"/>
  <c r="AH67" i="2"/>
  <c r="C67" i="2"/>
  <c r="D67" i="2"/>
  <c r="E67" i="2"/>
  <c r="F67" i="2"/>
  <c r="G67" i="2"/>
  <c r="AI67" i="2"/>
  <c r="AG66" i="2"/>
  <c r="G66" i="2"/>
  <c r="F66" i="2"/>
  <c r="E66" i="2"/>
  <c r="D66" i="2"/>
  <c r="C66" i="2"/>
  <c r="AH66" i="2"/>
  <c r="AI66" i="2"/>
  <c r="AG65" i="2"/>
  <c r="AH65" i="2"/>
  <c r="C65" i="2"/>
  <c r="D65" i="2"/>
  <c r="E65" i="2"/>
  <c r="F65" i="2"/>
  <c r="G65" i="2"/>
  <c r="AI65" i="2"/>
  <c r="AG64" i="2"/>
  <c r="G64" i="2"/>
  <c r="F64" i="2"/>
  <c r="E64" i="2"/>
  <c r="D64" i="2"/>
  <c r="C64" i="2"/>
  <c r="AG63" i="2"/>
  <c r="AH63" i="2"/>
  <c r="C63" i="2"/>
  <c r="D63" i="2"/>
  <c r="E63" i="2"/>
  <c r="F63" i="2"/>
  <c r="G63" i="2"/>
  <c r="AI63" i="2"/>
  <c r="N39" i="1"/>
  <c r="AG62" i="2"/>
  <c r="AH62" i="2"/>
  <c r="C62" i="2"/>
  <c r="D62" i="2"/>
  <c r="E62" i="2"/>
  <c r="F62" i="2"/>
  <c r="G62" i="2"/>
  <c r="AI62" i="2"/>
  <c r="N38" i="1"/>
  <c r="AG61" i="2"/>
  <c r="AH61" i="2"/>
  <c r="C61" i="2"/>
  <c r="D61" i="2"/>
  <c r="E61" i="2"/>
  <c r="F61" i="2"/>
  <c r="G61" i="2"/>
  <c r="AI61" i="2"/>
  <c r="N37" i="1"/>
  <c r="AG60" i="2"/>
  <c r="G60" i="2"/>
  <c r="F60" i="2"/>
  <c r="E60" i="2"/>
  <c r="D60" i="2"/>
  <c r="C60" i="2"/>
  <c r="AH60" i="2"/>
  <c r="AI60" i="2"/>
  <c r="N36" i="1"/>
  <c r="G59" i="2"/>
  <c r="E59" i="2"/>
  <c r="D59" i="2"/>
  <c r="C59" i="2"/>
  <c r="AH58" i="2"/>
  <c r="AI58" i="2"/>
  <c r="K33" i="1"/>
  <c r="AH69" i="2"/>
  <c r="AI69" i="2"/>
  <c r="AH64" i="2"/>
  <c r="AI64" i="2"/>
  <c r="C46" i="2"/>
  <c r="D46" i="2"/>
  <c r="F46" i="2"/>
  <c r="G46" i="2"/>
  <c r="C14" i="2"/>
  <c r="C24" i="2"/>
  <c r="C25" i="2"/>
  <c r="D26" i="2"/>
  <c r="E26" i="2"/>
  <c r="F27" i="2"/>
  <c r="C27" i="2"/>
  <c r="C28" i="2"/>
  <c r="C44" i="2"/>
  <c r="D44" i="2"/>
  <c r="AG57" i="2"/>
  <c r="G57" i="2"/>
  <c r="F57" i="2"/>
  <c r="E57" i="2"/>
  <c r="AH57" i="2"/>
  <c r="C57" i="2"/>
  <c r="D57" i="2"/>
  <c r="AI57" i="2"/>
  <c r="N32" i="1"/>
  <c r="AG56" i="2"/>
  <c r="AH56" i="2"/>
  <c r="C56" i="2"/>
  <c r="D56" i="2"/>
  <c r="E56" i="2"/>
  <c r="F56" i="2"/>
  <c r="G56" i="2"/>
  <c r="AI56" i="2"/>
  <c r="AG55" i="2"/>
  <c r="AH55" i="2"/>
  <c r="C55" i="2"/>
  <c r="D55" i="2"/>
  <c r="E55" i="2"/>
  <c r="F55" i="2"/>
  <c r="G55" i="2"/>
  <c r="AI55" i="2"/>
  <c r="C52" i="2"/>
  <c r="D52" i="2"/>
  <c r="E52" i="2"/>
  <c r="F52" i="2"/>
  <c r="G52" i="2"/>
  <c r="AG52" i="2"/>
  <c r="AH52" i="2"/>
  <c r="AI52" i="2"/>
  <c r="N22" i="1"/>
  <c r="E44" i="2"/>
  <c r="F44" i="2"/>
  <c r="G44" i="2"/>
  <c r="AG44" i="2"/>
  <c r="AH44" i="2"/>
  <c r="AI44" i="2"/>
  <c r="K22" i="1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53" i="2"/>
  <c r="AG51" i="2"/>
  <c r="AG50" i="2"/>
  <c r="AG49" i="2"/>
  <c r="AG48" i="2"/>
  <c r="AH48" i="2"/>
  <c r="C48" i="2"/>
  <c r="D48" i="2"/>
  <c r="E48" i="2"/>
  <c r="F48" i="2"/>
  <c r="G48" i="2"/>
  <c r="AI48" i="2"/>
  <c r="N18" i="1"/>
  <c r="AG47" i="2"/>
  <c r="AH47" i="2"/>
  <c r="C47" i="2"/>
  <c r="D47" i="2"/>
  <c r="E47" i="2"/>
  <c r="F47" i="2"/>
  <c r="G47" i="2"/>
  <c r="AI47" i="2"/>
  <c r="N17" i="1"/>
  <c r="AG45" i="2"/>
  <c r="AH45" i="2"/>
  <c r="C45" i="2"/>
  <c r="D45" i="2"/>
  <c r="E45" i="2"/>
  <c r="F45" i="2"/>
  <c r="G45" i="2"/>
  <c r="AI45" i="2"/>
  <c r="K23" i="1"/>
  <c r="AG43" i="2"/>
  <c r="AG42" i="2"/>
  <c r="AH42" i="2"/>
  <c r="C42" i="2"/>
  <c r="D42" i="2"/>
  <c r="E42" i="2"/>
  <c r="F42" i="2"/>
  <c r="G42" i="2"/>
  <c r="AI42" i="2"/>
  <c r="K20" i="1"/>
  <c r="AG41" i="2"/>
  <c r="AG40" i="2"/>
  <c r="AG39" i="2"/>
  <c r="AH39" i="2"/>
  <c r="C39" i="2"/>
  <c r="D39" i="2"/>
  <c r="E39" i="2"/>
  <c r="F39" i="2"/>
  <c r="G39" i="2"/>
  <c r="AI39" i="2"/>
  <c r="K17" i="1"/>
  <c r="AG38" i="2"/>
  <c r="AG37" i="2"/>
  <c r="AG36" i="2"/>
  <c r="AG35" i="2"/>
  <c r="AG34" i="2"/>
  <c r="AH34" i="2"/>
  <c r="C34" i="2"/>
  <c r="D34" i="2"/>
  <c r="E34" i="2"/>
  <c r="F34" i="2"/>
  <c r="G34" i="2"/>
  <c r="AI34" i="2"/>
  <c r="H21" i="1"/>
  <c r="AG33" i="2"/>
  <c r="AH33" i="2"/>
  <c r="C33" i="2"/>
  <c r="D33" i="2"/>
  <c r="E33" i="2"/>
  <c r="F33" i="2"/>
  <c r="G33" i="2"/>
  <c r="AI33" i="2"/>
  <c r="H20" i="1"/>
  <c r="AG32" i="2"/>
  <c r="AG31" i="2"/>
  <c r="AG30" i="2"/>
  <c r="AH30" i="2"/>
  <c r="C30" i="2"/>
  <c r="D30" i="2"/>
  <c r="E30" i="2"/>
  <c r="F30" i="2"/>
  <c r="G30" i="2"/>
  <c r="AI30" i="2"/>
  <c r="H17" i="1"/>
  <c r="AG29" i="2"/>
  <c r="AH29" i="2"/>
  <c r="AG28" i="2"/>
  <c r="AG27" i="2"/>
  <c r="AH27" i="2"/>
  <c r="D27" i="2"/>
  <c r="E27" i="2"/>
  <c r="G27" i="2"/>
  <c r="AI27" i="2"/>
  <c r="E20" i="1"/>
  <c r="AG26" i="2"/>
  <c r="AH26" i="2"/>
  <c r="C26" i="2"/>
  <c r="F26" i="2"/>
  <c r="G26" i="2"/>
  <c r="AI26" i="2"/>
  <c r="E19" i="1"/>
  <c r="AG25" i="2"/>
  <c r="AG24" i="2"/>
  <c r="AH24" i="2"/>
  <c r="D24" i="2"/>
  <c r="E24" i="2"/>
  <c r="F24" i="2"/>
  <c r="G24" i="2"/>
  <c r="AI24" i="2"/>
  <c r="E17" i="1"/>
  <c r="AG23" i="2"/>
  <c r="AH23" i="2"/>
  <c r="AG21" i="2"/>
  <c r="AG20" i="2"/>
  <c r="AG17" i="2"/>
  <c r="AG16" i="2"/>
  <c r="AH16" i="2"/>
  <c r="AG15" i="2"/>
  <c r="AG14" i="2"/>
  <c r="AH14" i="2"/>
  <c r="G53" i="2"/>
  <c r="F53" i="2"/>
  <c r="E53" i="2"/>
  <c r="D53" i="2"/>
  <c r="C53" i="2"/>
  <c r="G51" i="2"/>
  <c r="F51" i="2"/>
  <c r="E51" i="2"/>
  <c r="D51" i="2"/>
  <c r="C51" i="2"/>
  <c r="G50" i="2"/>
  <c r="F50" i="2"/>
  <c r="AH50" i="2"/>
  <c r="E50" i="2"/>
  <c r="D50" i="2"/>
  <c r="C50" i="2"/>
  <c r="AI50" i="2"/>
  <c r="N20" i="1"/>
  <c r="G49" i="2"/>
  <c r="F49" i="2"/>
  <c r="E49" i="2"/>
  <c r="D49" i="2"/>
  <c r="C49" i="2"/>
  <c r="G43" i="2"/>
  <c r="F43" i="2"/>
  <c r="E43" i="2"/>
  <c r="D43" i="2"/>
  <c r="C43" i="2"/>
  <c r="G41" i="2"/>
  <c r="F41" i="2"/>
  <c r="E41" i="2"/>
  <c r="D41" i="2"/>
  <c r="C41" i="2"/>
  <c r="G40" i="2"/>
  <c r="F40" i="2"/>
  <c r="E40" i="2"/>
  <c r="D40" i="2"/>
  <c r="C40" i="2"/>
  <c r="G37" i="2"/>
  <c r="F37" i="2"/>
  <c r="E37" i="2"/>
  <c r="D37" i="2"/>
  <c r="C37" i="2"/>
  <c r="G36" i="2"/>
  <c r="F36" i="2"/>
  <c r="AH36" i="2"/>
  <c r="C36" i="2"/>
  <c r="D36" i="2"/>
  <c r="E36" i="2"/>
  <c r="AI36" i="2"/>
  <c r="H23" i="1"/>
  <c r="G35" i="2"/>
  <c r="F35" i="2"/>
  <c r="E35" i="2"/>
  <c r="D35" i="2"/>
  <c r="C35" i="2"/>
  <c r="AH35" i="2"/>
  <c r="AI35" i="2"/>
  <c r="H22" i="1"/>
  <c r="G32" i="2"/>
  <c r="F32" i="2"/>
  <c r="E32" i="2"/>
  <c r="D32" i="2"/>
  <c r="C32" i="2"/>
  <c r="G31" i="2"/>
  <c r="F31" i="2"/>
  <c r="E31" i="2"/>
  <c r="AH31" i="2"/>
  <c r="C31" i="2"/>
  <c r="D31" i="2"/>
  <c r="AI31" i="2"/>
  <c r="H18" i="1"/>
  <c r="G28" i="2"/>
  <c r="F28" i="2"/>
  <c r="E28" i="2"/>
  <c r="D28" i="2"/>
  <c r="G25" i="2"/>
  <c r="F25" i="2"/>
  <c r="E25" i="2"/>
  <c r="D25" i="2"/>
  <c r="G14" i="2"/>
  <c r="F14" i="2"/>
  <c r="E14" i="2"/>
  <c r="C13" i="1"/>
  <c r="AH38" i="2"/>
  <c r="N34" i="1"/>
  <c r="AH37" i="2"/>
  <c r="AI37" i="2"/>
  <c r="H24" i="1"/>
  <c r="AH41" i="2"/>
  <c r="AI41" i="2"/>
  <c r="K19" i="1"/>
  <c r="AH15" i="2"/>
  <c r="AI15" i="2"/>
  <c r="B18" i="1"/>
  <c r="AH20" i="2"/>
  <c r="AI20" i="2"/>
  <c r="B23" i="1"/>
  <c r="AH43" i="2"/>
  <c r="AI43" i="2"/>
  <c r="K21" i="1"/>
  <c r="AH49" i="2"/>
  <c r="AI49" i="2"/>
  <c r="N19" i="1"/>
  <c r="AH25" i="2"/>
  <c r="AI25" i="2"/>
  <c r="E18" i="1"/>
  <c r="AH32" i="2"/>
  <c r="AI32" i="2"/>
  <c r="H19" i="1"/>
  <c r="AH40" i="2"/>
  <c r="AI40" i="2"/>
  <c r="K18" i="1"/>
  <c r="AH51" i="2"/>
  <c r="AI51" i="2"/>
  <c r="N21" i="1"/>
  <c r="AH53" i="2"/>
  <c r="AI53" i="2"/>
  <c r="N23" i="1"/>
  <c r="AH21" i="2"/>
  <c r="AI21" i="2"/>
  <c r="B24" i="1"/>
  <c r="AH28" i="2"/>
  <c r="AI28" i="2"/>
  <c r="E21" i="1"/>
  <c r="N33" i="1"/>
  <c r="K30" i="1"/>
  <c r="K31" i="1"/>
  <c r="K32" i="1"/>
  <c r="K34" i="1"/>
  <c r="N30" i="1"/>
  <c r="N31" i="1"/>
  <c r="N24" i="1"/>
  <c r="K24" i="1"/>
  <c r="H25" i="1"/>
  <c r="E22" i="1"/>
  <c r="AI14" i="2"/>
  <c r="B17" i="1"/>
  <c r="AI16" i="2"/>
  <c r="B19" i="1"/>
  <c r="AH17" i="2"/>
  <c r="AI17" i="2"/>
  <c r="B20" i="1"/>
  <c r="B26" i="1"/>
  <c r="N40" i="1"/>
</calcChain>
</file>

<file path=xl/sharedStrings.xml><?xml version="1.0" encoding="utf-8"?>
<sst xmlns="http://schemas.openxmlformats.org/spreadsheetml/2006/main" count="127" uniqueCount="104">
  <si>
    <t>RESUMEN GENERAL DE LA ORGANIZACIÓN</t>
  </si>
  <si>
    <t>CONDICIONES DE TRABAJO</t>
  </si>
  <si>
    <t>COOPERACIÓN</t>
  </si>
  <si>
    <t>SUPERVISIÓN</t>
  </si>
  <si>
    <t>SATISF. EN EL TRABAJO</t>
  </si>
  <si>
    <t>PREGUNTA</t>
  </si>
  <si>
    <t>PROMEDIO</t>
  </si>
  <si>
    <t>¿Qué le gustaria que el Instituto Tecnológico o Centro hiciera por usted?</t>
  </si>
  <si>
    <t>Algún otro comentario que nos quisiera compartir</t>
  </si>
  <si>
    <t>No me molesta quedarme tiempo adicional a mi trabajo</t>
  </si>
  <si>
    <t>TOTAL ENCUESTADOS</t>
  </si>
  <si>
    <t xml:space="preserve">ENCUESTADOS: </t>
  </si>
  <si>
    <t>MODA</t>
  </si>
  <si>
    <t>CALIFICACION</t>
  </si>
  <si>
    <t>DEPARTAMENTO O AREA</t>
  </si>
  <si>
    <t>REPORTE DE RESULTADOS DE LA ENCUESTA DE AMBIENTE DE TRABAJO</t>
  </si>
  <si>
    <t>ESTADISTICA DE LA ENCUESTA DE AMBIENTE DE TRABAJO.</t>
  </si>
  <si>
    <t>Tabla de Evaluación</t>
  </si>
  <si>
    <t>Realizar Acciones Correctivas</t>
  </si>
  <si>
    <t>1 y 2</t>
  </si>
  <si>
    <t>INSTRUCTIVO DE LLENADO</t>
  </si>
  <si>
    <t>DESCRIPCIÓN</t>
  </si>
  <si>
    <t>Número</t>
  </si>
  <si>
    <t>Los resultados son reflejados en la hoja ambiente de trabajo "Reporte de resultados de la encuesta…", en la que aparece la tabla de evaluación para la realización de acciones.</t>
  </si>
  <si>
    <t>En este analisis también se deberán tomar en cuenta los comentarios vertidos en las preguentas abiertas.</t>
  </si>
  <si>
    <t>Promedio del factor</t>
  </si>
  <si>
    <t>Nota</t>
  </si>
  <si>
    <t>La tabla de evaluación nos marca los parametros para la aplicación de acciones de acuerdo con los promedios de cada uno de los factores.</t>
  </si>
  <si>
    <t>Notas</t>
  </si>
  <si>
    <t>CONDICIONES FISICAS DE TRABAJO</t>
  </si>
  <si>
    <t>CONDI. FISICAS DE TRABAJO</t>
  </si>
  <si>
    <t>Documentar proyecto de mejora</t>
  </si>
  <si>
    <t>Anotar el nombre del Instituto Tecnológico.</t>
  </si>
  <si>
    <t>Tengo definidas claramente las funciones de mi puesto.</t>
  </si>
  <si>
    <t>La carga de trabajo que hago es igual a la de mis compañeras/os.</t>
  </si>
  <si>
    <t>Cuento con los elementos necesarios para ejecutar mi trabajo (mobiliario, equipo y herramientas).</t>
  </si>
  <si>
    <t>Considero que realizo mi trabajo bajo condiciones seguras.</t>
  </si>
  <si>
    <t>Realizo tranquilamente mi trabajo.</t>
  </si>
  <si>
    <t>Estoy capacitada/o lo suficiente para hacer bien mi trabajo.</t>
  </si>
  <si>
    <t>Las funciones de mi puesto, las desempeño de acuerdo a lo declarado en el Manual de Organización.</t>
  </si>
  <si>
    <t>Considero que tengo estabilidad laboral.</t>
  </si>
  <si>
    <t>Mis compañeras/os de trabajo comparten conmigo información que me ayuda a realizar mi trabajo.</t>
  </si>
  <si>
    <t>Considero que las relaciones entre el personal de los diferentes departamentos es buena.</t>
  </si>
  <si>
    <t>Considero que en mi área podemos trabajar en equipo.</t>
  </si>
  <si>
    <t>Considero que con las demás áreas de trabajo podemos trabajar en equipo.</t>
  </si>
  <si>
    <t>Considero que me integro fácilmente a cualquier área de trabajo.</t>
  </si>
  <si>
    <t>Mi jefa/e es respetuosa/o conmigo.</t>
  </si>
  <si>
    <t>Mi jefa/e conoce lo suficiente para resolver los problemas que se presentan.</t>
  </si>
  <si>
    <t>Mi jefa/e atiende mis dudas e inquietudes rápidamente.</t>
  </si>
  <si>
    <t>La permanencia en mi lugar de trabajo es independiente de la relación personal con mi jefa/e inmediata/o.</t>
  </si>
  <si>
    <t>Mi jefa/e solamente me pide que me quede tiempo adicional cuando es necesario.</t>
  </si>
  <si>
    <t>Estoy de acuerdo que mi trabajo sea supervisado.</t>
  </si>
  <si>
    <t>Mi jefa/e me apoya en la solución de problemas que se presentan en mi trabajo.</t>
  </si>
  <si>
    <t>Me siento satisfecha/o por el desempeño de mi jefa/e.</t>
  </si>
  <si>
    <t>El espacio físico donde realizó mis actividades es adecuado.</t>
  </si>
  <si>
    <t>Considero que realizo mi trabajo en condiciones seguras.</t>
  </si>
  <si>
    <t>Para la realización de mi  actividad los niveles de ruido son adecuados.</t>
  </si>
  <si>
    <t>Para la realización de mi actividad las condiciones de temperatura son adecuadas.</t>
  </si>
  <si>
    <t>Para la realización de mi actividad los niveles de humedad  son adecuados.</t>
  </si>
  <si>
    <t>Para la realización de mi actividad los niveles de iluminación son adecuados.</t>
  </si>
  <si>
    <t xml:space="preserve">Para la realización de mi actividad las condiciones de ventilación son adecuadas. </t>
  </si>
  <si>
    <t>SATISFACCIÓN EN EL TRABAJO</t>
  </si>
  <si>
    <t>Me gusta mi trabajo.</t>
  </si>
  <si>
    <t>Me gusta mi horario.</t>
  </si>
  <si>
    <t>Permanecería en este Instituto aunque me ofrecieran un trabajo similar por el mismo sueldo en otra organización.</t>
  </si>
  <si>
    <t>Me gustaría permanecer en mi departamento.</t>
  </si>
  <si>
    <t>Me siento satisfecha/o con mi jefa/e.</t>
  </si>
  <si>
    <t>Estoy motivada/o por el reconocimiento que mi jefa/e inmediata/o da a mi trabajo.</t>
  </si>
  <si>
    <t>Estoy motivada/o por el reconocimiento que los directivos dan a mi trabajo..</t>
  </si>
  <si>
    <t xml:space="preserve">COMPATIBILIDAD ENTRE LA VIDA LABORAL Y FAMILIAR. </t>
  </si>
  <si>
    <t>El Tecnológico permite desarrollarme en mi trabajo sin descuidar mi vida personal y/o familiar.</t>
  </si>
  <si>
    <t>Cuando tengo necesidad de atender asuntos familiares mi jefa/e me da las facilidades para atenderlos.</t>
  </si>
  <si>
    <t>Cuando requiero atender asuntos relacionados con mis hijas/os el Instituto me da las facilidades para hacerlo.</t>
  </si>
  <si>
    <t>Cuando regreso de permiso conservo mi posición en el trabajo.</t>
  </si>
  <si>
    <t>A partir de la columna H12 deberá capturar la calificación de acuerdo a la pregunta del/a encuestado/a hasta H49. Asi sucesivamente, hasta concluir el número de encuestados /as.</t>
  </si>
  <si>
    <t>La Columna AG nos da el total de encuestados/as, AH indica la moda y AI el promedio.</t>
  </si>
  <si>
    <t>COMPATIBILIDAD ENTRE LA VIDA LABORAL Y FAMILIAR</t>
  </si>
  <si>
    <t>Qué haría usted para que el Instituto Tecnologico, Centro o TecNM mejorara en su Ambiente de Trabajo</t>
  </si>
  <si>
    <t>PREGUNTA         No.</t>
  </si>
  <si>
    <t>4 Y 5</t>
  </si>
  <si>
    <t>No requiere accion</t>
  </si>
  <si>
    <t>IGUALDAD LABORAL Y NO DISCRIMINACION</t>
  </si>
  <si>
    <t>¿Cómo consideras en nivel de igualdad entre hombres y mujeres del Instituto?</t>
  </si>
  <si>
    <t>Como consideras la equidad salarial entre el personal del mismo puesto</t>
  </si>
  <si>
    <t>¿Cómo consideras  las condiciones de trabajo entre hombres y mujeres?:</t>
  </si>
  <si>
    <t>Se proporcionan las herramientas de trabajo sin importar el género.</t>
  </si>
  <si>
    <t>Consideras que tus horarios laborales proporcionan armonía con tus responsabilidades familiares</t>
  </si>
  <si>
    <t>¿Cómo consideras el trato de tus superiores  en relación a la igualdad de género?</t>
  </si>
  <si>
    <t>Consideras que las cargas de trabajo son equitativas en relación al género..</t>
  </si>
  <si>
    <t>¿Cómo consideras la igualdad de oportunidades de capacitación en relación al género?</t>
  </si>
  <si>
    <t>Consideras que existe discriminación de género en relación a la autorización de permisos personales.</t>
  </si>
  <si>
    <t xml:space="preserve">¿Consideras que existe igualdad de promoción para hombres y mujeres? </t>
  </si>
  <si>
    <t>Revisión:  0</t>
  </si>
  <si>
    <t>En el caso de los promedios que se encuentren entre las calificaciones 1 y 2 se deberá utilizar el procedimientos para acciones Correctivas o Acciones Preventivas</t>
  </si>
  <si>
    <t>Referencia a la norma ISO 9001:2015 7.1.4
Referencia: NMX-R-025-SCFI-2015 Requisito no.5, 5.3.3.2.4</t>
  </si>
  <si>
    <t>Código: F-RH-03-002</t>
  </si>
  <si>
    <r>
      <t xml:space="preserve">Fecha: </t>
    </r>
    <r>
      <rPr>
        <sz val="12"/>
        <rFont val="Arial"/>
        <family val="2"/>
      </rPr>
      <t>10 de agosto del 2018</t>
    </r>
  </si>
  <si>
    <r>
      <t xml:space="preserve">Revisión: </t>
    </r>
    <r>
      <rPr>
        <sz val="12"/>
        <rFont val="Arial"/>
        <family val="2"/>
      </rPr>
      <t xml:space="preserve"> 0</t>
    </r>
  </si>
  <si>
    <t xml:space="preserve">Página 1 de 2
</t>
  </si>
  <si>
    <r>
      <t xml:space="preserve">NOMBRE DEL DOCUMENTO: </t>
    </r>
    <r>
      <rPr>
        <sz val="9"/>
        <rFont val="Arial"/>
        <family val="2"/>
      </rPr>
      <t>Formato para informe de resultados de ambiente de trabajo</t>
    </r>
  </si>
  <si>
    <r>
      <t xml:space="preserve">NOMBRE DEL DOCUMENTO: </t>
    </r>
    <r>
      <rPr>
        <sz val="8"/>
        <rFont val="Arial"/>
        <family val="2"/>
      </rPr>
      <t>Formato para informe de resultados de ambiente de trabajo</t>
    </r>
  </si>
  <si>
    <t>Referencia a la norma ISO 9001:2015 7.1.4
Referencia NMX-R-025-SCFI-2015 Requisito no.5, 5.3.3.2.4</t>
  </si>
  <si>
    <t>Fecha: 10 de agosto del 2018</t>
  </si>
  <si>
    <t>Página 1 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</si>
</sst>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right"/>
    </xf>
    <xf numFmtId="0" fontId="6" fillId="0" borderId="0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3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7" borderId="1" xfId="0" applyFont="1" applyFill="1" applyBorder="1"/>
    <xf numFmtId="0" fontId="0" fillId="7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8" borderId="0" xfId="0" applyFill="1"/>
    <xf numFmtId="0" fontId="1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0" fontId="0" fillId="0" borderId="0" xfId="0" applyFont="1" applyFill="1" applyAlignment="1">
      <alignment horizontal="justify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1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23" xfId="0" applyFont="1" applyBorder="1" applyAlignment="1">
      <alignment horizontal="center"/>
    </xf>
    <xf numFmtId="0" fontId="0" fillId="0" borderId="23" xfId="0" applyBorder="1" applyAlignment="1"/>
    <xf numFmtId="0" fontId="0" fillId="0" borderId="24" xfId="0" applyBorder="1" applyAlignment="1"/>
    <xf numFmtId="0" fontId="12" fillId="0" borderId="1" xfId="0" applyFont="1" applyBorder="1" applyAlignment="1">
      <alignment horizontal="justify" wrapText="1"/>
    </xf>
    <xf numFmtId="0" fontId="0" fillId="0" borderId="1" xfId="0" applyBorder="1" applyAlignment="1">
      <alignment wrapText="1"/>
    </xf>
    <xf numFmtId="0" fontId="0" fillId="0" borderId="20" xfId="0" applyBorder="1" applyAlignment="1">
      <alignment wrapText="1"/>
    </xf>
    <xf numFmtId="0" fontId="12" fillId="0" borderId="25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2" fillId="0" borderId="25" xfId="0" applyFont="1" applyBorder="1" applyAlignment="1">
      <alignment horizontal="justify" vertical="center" wrapText="1"/>
    </xf>
    <xf numFmtId="0" fontId="0" fillId="0" borderId="28" xfId="0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" fillId="5" borderId="29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left" vertical="center"/>
    </xf>
    <xf numFmtId="0" fontId="3" fillId="5" borderId="26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horizontal="left" vertical="center"/>
    </xf>
  </cellXfs>
  <cellStyles count="1">
    <cellStyle name="Normal" xfId="0" builtinId="0"/>
  </cellStyles>
  <dxfs count="23"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0</xdr:row>
      <xdr:rowOff>0</xdr:rowOff>
    </xdr:from>
    <xdr:to>
      <xdr:col>1</xdr:col>
      <xdr:colOff>1816100</xdr:colOff>
      <xdr:row>3</xdr:row>
      <xdr:rowOff>228600</xdr:rowOff>
    </xdr:to>
    <xdr:pic>
      <xdr:nvPicPr>
        <xdr:cNvPr id="1089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0"/>
          <a:ext cx="1866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101600</xdr:colOff>
      <xdr:row>0</xdr:row>
      <xdr:rowOff>12700</xdr:rowOff>
    </xdr:from>
    <xdr:to>
      <xdr:col>2</xdr:col>
      <xdr:colOff>1054100</xdr:colOff>
      <xdr:row>1</xdr:row>
      <xdr:rowOff>203200</xdr:rowOff>
    </xdr:to>
    <xdr:pic>
      <xdr:nvPicPr>
        <xdr:cNvPr id="1090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58" r="10526" b="20840"/>
        <a:stretch>
          <a:fillRect/>
        </a:stretch>
      </xdr:blipFill>
      <xdr:spPr bwMode="auto">
        <a:xfrm>
          <a:off x="3746500" y="12700"/>
          <a:ext cx="952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25400</xdr:rowOff>
    </xdr:from>
    <xdr:to>
      <xdr:col>0</xdr:col>
      <xdr:colOff>1231900</xdr:colOff>
      <xdr:row>2</xdr:row>
      <xdr:rowOff>114300</xdr:rowOff>
    </xdr:to>
    <xdr:pic>
      <xdr:nvPicPr>
        <xdr:cNvPr id="211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5400"/>
          <a:ext cx="1092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215900</xdr:colOff>
      <xdr:row>0</xdr:row>
      <xdr:rowOff>88900</xdr:rowOff>
    </xdr:from>
    <xdr:to>
      <xdr:col>1</xdr:col>
      <xdr:colOff>952500</xdr:colOff>
      <xdr:row>1</xdr:row>
      <xdr:rowOff>190500</xdr:rowOff>
    </xdr:to>
    <xdr:pic>
      <xdr:nvPicPr>
        <xdr:cNvPr id="211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58" r="10526" b="20840"/>
        <a:stretch>
          <a:fillRect/>
        </a:stretch>
      </xdr:blipFill>
      <xdr:spPr bwMode="auto">
        <a:xfrm>
          <a:off x="1562100" y="88900"/>
          <a:ext cx="7366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GC78"/>
  <sheetViews>
    <sheetView tabSelected="1" view="pageBreakPreview" zoomScale="70" zoomScaleNormal="75" zoomScaleSheetLayoutView="70" workbookViewId="0">
      <selection activeCell="M66" sqref="M66"/>
    </sheetView>
  </sheetViews>
  <sheetFormatPr baseColWidth="10" defaultRowHeight="13" x14ac:dyDescent="0.15"/>
  <cols>
    <col min="1" max="1" width="12.6640625" style="11" customWidth="1"/>
    <col min="2" max="2" width="35.1640625" customWidth="1"/>
    <col min="3" max="3" width="17.5" style="11" customWidth="1"/>
    <col min="4" max="4" width="15.83203125" style="11" customWidth="1"/>
    <col min="5" max="5" width="13.5" customWidth="1"/>
    <col min="6" max="6" width="18" customWidth="1"/>
    <col min="7" max="7" width="19.1640625" customWidth="1"/>
    <col min="8" max="20" width="3.6640625" customWidth="1"/>
    <col min="21" max="21" width="4.33203125" customWidth="1"/>
    <col min="22" max="22" width="4.1640625" customWidth="1"/>
    <col min="23" max="23" width="4" customWidth="1"/>
    <col min="24" max="32" width="3.6640625" customWidth="1"/>
    <col min="33" max="33" width="8.5" customWidth="1"/>
    <col min="35" max="35" width="17.1640625" customWidth="1"/>
  </cols>
  <sheetData>
    <row r="1" spans="1:35" ht="18.75" customHeight="1" x14ac:dyDescent="0.15">
      <c r="A1" s="92"/>
      <c r="B1" s="93"/>
      <c r="C1" s="70" t="s">
        <v>99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2"/>
      <c r="AD1" s="86" t="s">
        <v>95</v>
      </c>
      <c r="AE1" s="87"/>
      <c r="AF1" s="87"/>
      <c r="AG1" s="87"/>
      <c r="AH1" s="87"/>
      <c r="AI1" s="88"/>
    </row>
    <row r="2" spans="1:35" ht="18" customHeight="1" thickBot="1" x14ac:dyDescent="0.2">
      <c r="A2" s="94"/>
      <c r="B2" s="95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5"/>
      <c r="AD2" s="89"/>
      <c r="AE2" s="90"/>
      <c r="AF2" s="90"/>
      <c r="AG2" s="90"/>
      <c r="AH2" s="90"/>
      <c r="AI2" s="91"/>
    </row>
    <row r="3" spans="1:35" ht="24.75" customHeight="1" thickBot="1" x14ac:dyDescent="0.2">
      <c r="A3" s="94"/>
      <c r="B3" s="95"/>
      <c r="C3" s="70" t="s">
        <v>94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2"/>
      <c r="AD3" s="79" t="s">
        <v>97</v>
      </c>
      <c r="AE3" s="80"/>
      <c r="AF3" s="80"/>
      <c r="AG3" s="80"/>
      <c r="AH3" s="80"/>
      <c r="AI3" s="81"/>
    </row>
    <row r="4" spans="1:35" ht="24.75" customHeight="1" thickBot="1" x14ac:dyDescent="0.2">
      <c r="A4" s="94"/>
      <c r="B4" s="95"/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8"/>
      <c r="AD4" s="79" t="s">
        <v>96</v>
      </c>
      <c r="AE4" s="80"/>
      <c r="AF4" s="80"/>
      <c r="AG4" s="80"/>
      <c r="AH4" s="80"/>
      <c r="AI4" s="81"/>
    </row>
    <row r="5" spans="1:35" ht="31.5" customHeight="1" thickBot="1" x14ac:dyDescent="0.2">
      <c r="A5" s="96"/>
      <c r="B5" s="97"/>
      <c r="C5" s="7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5"/>
      <c r="AD5" s="82" t="s">
        <v>98</v>
      </c>
      <c r="AE5" s="83"/>
      <c r="AF5" s="83"/>
      <c r="AG5" s="83"/>
      <c r="AH5" s="83"/>
      <c r="AI5" s="84"/>
    </row>
    <row r="6" spans="1:35" ht="24.75" customHeight="1" x14ac:dyDescent="0.15">
      <c r="A6" s="20"/>
      <c r="B6" s="39"/>
      <c r="C6" s="40"/>
      <c r="D6" s="40"/>
      <c r="E6" s="40"/>
      <c r="F6" s="40"/>
      <c r="G6" s="41"/>
      <c r="H6" s="40"/>
      <c r="I6" s="40"/>
      <c r="J6" s="40"/>
      <c r="K6" s="4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x14ac:dyDescent="0.1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5" x14ac:dyDescent="0.15">
      <c r="A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35" s="12" customFormat="1" ht="20" x14ac:dyDescent="0.2">
      <c r="A9" s="85" t="s">
        <v>16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</row>
    <row r="10" spans="1:35" s="24" customFormat="1" ht="20" x14ac:dyDescent="0.2">
      <c r="A10" s="21"/>
      <c r="B10" s="2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3"/>
      <c r="V10" s="23"/>
      <c r="W10" s="23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5" ht="18" x14ac:dyDescent="0.2">
      <c r="G11" s="42" t="s">
        <v>14</v>
      </c>
      <c r="H11" s="26"/>
      <c r="I11" s="25"/>
      <c r="J11" s="25"/>
      <c r="K11" s="25"/>
      <c r="L11" s="25"/>
      <c r="M11" s="25"/>
      <c r="N11" s="25"/>
      <c r="O11" s="25"/>
      <c r="P11" s="25"/>
      <c r="Q11" s="27"/>
      <c r="R11" s="26"/>
      <c r="S11" s="25"/>
      <c r="T11" s="25"/>
      <c r="U11" s="25"/>
      <c r="V11" s="25"/>
      <c r="W11" s="25"/>
      <c r="X11" s="25"/>
      <c r="Y11" s="25"/>
      <c r="Z11" s="25"/>
      <c r="AA11" s="25"/>
    </row>
    <row r="12" spans="1:35" ht="37.5" customHeight="1" x14ac:dyDescent="0.15">
      <c r="A12" s="38" t="s">
        <v>78</v>
      </c>
      <c r="B12" s="38" t="s">
        <v>5</v>
      </c>
      <c r="C12" s="13">
        <v>5</v>
      </c>
      <c r="D12" s="13">
        <v>4</v>
      </c>
      <c r="E12" s="13">
        <v>3</v>
      </c>
      <c r="F12" s="13">
        <v>2</v>
      </c>
      <c r="G12" s="13">
        <v>1</v>
      </c>
      <c r="H12" s="14">
        <v>1</v>
      </c>
      <c r="I12" s="14">
        <f>+H12+1</f>
        <v>2</v>
      </c>
      <c r="J12" s="14">
        <f t="shared" ref="J12:AF12" si="0">+I12+1</f>
        <v>3</v>
      </c>
      <c r="K12" s="14">
        <f t="shared" si="0"/>
        <v>4</v>
      </c>
      <c r="L12" s="14">
        <f t="shared" si="0"/>
        <v>5</v>
      </c>
      <c r="M12" s="14">
        <f t="shared" si="0"/>
        <v>6</v>
      </c>
      <c r="N12" s="14">
        <f t="shared" si="0"/>
        <v>7</v>
      </c>
      <c r="O12" s="14">
        <f t="shared" si="0"/>
        <v>8</v>
      </c>
      <c r="P12" s="14">
        <f t="shared" si="0"/>
        <v>9</v>
      </c>
      <c r="Q12" s="14">
        <f t="shared" si="0"/>
        <v>10</v>
      </c>
      <c r="R12" s="14">
        <f t="shared" si="0"/>
        <v>11</v>
      </c>
      <c r="S12" s="14">
        <f t="shared" si="0"/>
        <v>12</v>
      </c>
      <c r="T12" s="14">
        <f t="shared" si="0"/>
        <v>13</v>
      </c>
      <c r="U12" s="14">
        <f t="shared" si="0"/>
        <v>14</v>
      </c>
      <c r="V12" s="14">
        <f t="shared" si="0"/>
        <v>15</v>
      </c>
      <c r="W12" s="14">
        <f t="shared" si="0"/>
        <v>16</v>
      </c>
      <c r="X12" s="14">
        <f t="shared" si="0"/>
        <v>17</v>
      </c>
      <c r="Y12" s="14">
        <f t="shared" si="0"/>
        <v>18</v>
      </c>
      <c r="Z12" s="14">
        <f t="shared" si="0"/>
        <v>19</v>
      </c>
      <c r="AA12" s="14">
        <f t="shared" si="0"/>
        <v>20</v>
      </c>
      <c r="AB12" s="14">
        <f t="shared" si="0"/>
        <v>21</v>
      </c>
      <c r="AC12" s="14">
        <f t="shared" si="0"/>
        <v>22</v>
      </c>
      <c r="AD12" s="14">
        <f t="shared" si="0"/>
        <v>23</v>
      </c>
      <c r="AE12" s="14">
        <f>+AD12+1</f>
        <v>24</v>
      </c>
      <c r="AF12" s="14">
        <f t="shared" si="0"/>
        <v>25</v>
      </c>
      <c r="AG12" s="14" t="s">
        <v>10</v>
      </c>
      <c r="AH12" s="38" t="s">
        <v>12</v>
      </c>
      <c r="AI12" s="38" t="s">
        <v>13</v>
      </c>
    </row>
    <row r="13" spans="1:35" ht="19.5" customHeight="1" x14ac:dyDescent="0.15">
      <c r="A13" s="44"/>
      <c r="B13" s="44" t="s">
        <v>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</row>
    <row r="14" spans="1:35" ht="26" x14ac:dyDescent="0.15">
      <c r="A14" s="15">
        <v>1.1000000000000001</v>
      </c>
      <c r="B14" s="16" t="s">
        <v>33</v>
      </c>
      <c r="C14" s="17">
        <f>COUNTIF(H14:AF14,5)</f>
        <v>0</v>
      </c>
      <c r="D14" s="17">
        <v>0</v>
      </c>
      <c r="E14" s="17">
        <f>COUNTIF(H14:AF14,3)</f>
        <v>0</v>
      </c>
      <c r="F14" s="17">
        <f>COUNTIF(H14:AF14,2)</f>
        <v>0</v>
      </c>
      <c r="G14" s="17">
        <f>COUNTIF(H14:AF14,1)</f>
        <v>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>
        <f>COUNTA(H14:AF14)</f>
        <v>0</v>
      </c>
      <c r="AH14" s="17" t="str">
        <f t="shared" ref="AH14:AH53" si="1">IF(AG14&gt;0,MAX(C14:G14),"")</f>
        <v/>
      </c>
      <c r="AI14" s="15" t="str">
        <f t="shared" ref="AI14:AI53" si="2">IF(AH14=C14,$C$12,(IF(AH14=D14,$D$12,IF(AH14=E14,$E$12,(IF(AH14=F14,$F$12,IF(AH14=G14,$G$12,"")))))))</f>
        <v/>
      </c>
    </row>
    <row r="15" spans="1:35" ht="26" x14ac:dyDescent="0.15">
      <c r="A15" s="15">
        <v>1.2</v>
      </c>
      <c r="B15" s="34" t="s">
        <v>34</v>
      </c>
      <c r="C15" s="17">
        <f t="shared" ref="C15:C22" si="3">COUNTIF(H15:AF15,5)</f>
        <v>0</v>
      </c>
      <c r="D15" s="17">
        <v>0</v>
      </c>
      <c r="E15" s="17">
        <v>0</v>
      </c>
      <c r="F15" s="17">
        <f t="shared" ref="F15:F22" si="4">COUNTIF(H15:AF15,2)</f>
        <v>0</v>
      </c>
      <c r="G15" s="17">
        <f t="shared" ref="G15:G22" si="5">COUNTIF(H15:AF15,1)</f>
        <v>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>
        <f t="shared" ref="AG15:AG53" si="6">COUNTA(H15:AF15)</f>
        <v>0</v>
      </c>
      <c r="AH15" s="17" t="str">
        <f t="shared" si="1"/>
        <v/>
      </c>
      <c r="AI15" s="15" t="str">
        <f t="shared" si="2"/>
        <v/>
      </c>
    </row>
    <row r="16" spans="1:35" ht="39" x14ac:dyDescent="0.15">
      <c r="A16" s="15">
        <v>1.3</v>
      </c>
      <c r="B16" s="35" t="s">
        <v>35</v>
      </c>
      <c r="C16" s="17">
        <f t="shared" si="3"/>
        <v>0</v>
      </c>
      <c r="D16" s="17">
        <v>0</v>
      </c>
      <c r="E16" s="17">
        <f t="shared" ref="E16:E22" si="7">COUNTIF(H16:AF16,3)</f>
        <v>0</v>
      </c>
      <c r="F16" s="17">
        <v>0</v>
      </c>
      <c r="G16" s="17">
        <f t="shared" si="5"/>
        <v>0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>
        <f t="shared" si="6"/>
        <v>0</v>
      </c>
      <c r="AH16" s="17" t="str">
        <f t="shared" si="1"/>
        <v/>
      </c>
      <c r="AI16" s="15" t="str">
        <f t="shared" si="2"/>
        <v/>
      </c>
    </row>
    <row r="17" spans="1:185" ht="26" x14ac:dyDescent="0.15">
      <c r="A17" s="15">
        <v>1.4</v>
      </c>
      <c r="B17" s="16" t="s">
        <v>36</v>
      </c>
      <c r="C17" s="17">
        <f t="shared" si="3"/>
        <v>0</v>
      </c>
      <c r="D17" s="17">
        <v>0</v>
      </c>
      <c r="E17" s="17">
        <f t="shared" si="7"/>
        <v>0</v>
      </c>
      <c r="F17" s="17">
        <f t="shared" si="4"/>
        <v>0</v>
      </c>
      <c r="G17" s="17">
        <v>0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>
        <f t="shared" si="6"/>
        <v>0</v>
      </c>
      <c r="AH17" s="17" t="str">
        <f t="shared" si="1"/>
        <v/>
      </c>
      <c r="AI17" s="15" t="str">
        <f t="shared" si="2"/>
        <v/>
      </c>
    </row>
    <row r="18" spans="1:185" x14ac:dyDescent="0.15">
      <c r="A18" s="15">
        <v>1.5</v>
      </c>
      <c r="B18" s="16" t="s">
        <v>37</v>
      </c>
      <c r="C18" s="17">
        <f t="shared" si="3"/>
        <v>0</v>
      </c>
      <c r="D18" s="17">
        <v>0</v>
      </c>
      <c r="E18" s="17">
        <f t="shared" si="7"/>
        <v>0</v>
      </c>
      <c r="F18" s="17">
        <f t="shared" si="4"/>
        <v>0</v>
      </c>
      <c r="G18" s="17">
        <f t="shared" si="5"/>
        <v>0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>
        <f t="shared" si="6"/>
        <v>0</v>
      </c>
      <c r="AH18" s="17" t="str">
        <f t="shared" si="1"/>
        <v/>
      </c>
      <c r="AI18" s="15" t="str">
        <f t="shared" si="2"/>
        <v/>
      </c>
    </row>
    <row r="19" spans="1:185" ht="26" x14ac:dyDescent="0.15">
      <c r="A19" s="15">
        <v>1.6</v>
      </c>
      <c r="B19" s="16" t="s">
        <v>9</v>
      </c>
      <c r="C19" s="17">
        <f t="shared" si="3"/>
        <v>0</v>
      </c>
      <c r="D19" s="17">
        <v>0</v>
      </c>
      <c r="E19" s="17">
        <f t="shared" si="7"/>
        <v>0</v>
      </c>
      <c r="F19" s="17">
        <f t="shared" si="4"/>
        <v>0</v>
      </c>
      <c r="G19" s="17">
        <f t="shared" si="5"/>
        <v>0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>
        <f t="shared" si="6"/>
        <v>0</v>
      </c>
      <c r="AH19" s="17" t="str">
        <f t="shared" si="1"/>
        <v/>
      </c>
      <c r="AI19" s="15" t="str">
        <f t="shared" si="2"/>
        <v/>
      </c>
    </row>
    <row r="20" spans="1:185" ht="26" x14ac:dyDescent="0.15">
      <c r="A20" s="15">
        <v>1.7</v>
      </c>
      <c r="B20" s="16" t="s">
        <v>38</v>
      </c>
      <c r="C20" s="17">
        <f t="shared" si="3"/>
        <v>0</v>
      </c>
      <c r="D20" s="17">
        <v>0</v>
      </c>
      <c r="E20" s="17">
        <f t="shared" si="7"/>
        <v>0</v>
      </c>
      <c r="F20" s="17">
        <f t="shared" si="4"/>
        <v>0</v>
      </c>
      <c r="G20" s="17">
        <f t="shared" si="5"/>
        <v>0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>
        <f t="shared" si="6"/>
        <v>0</v>
      </c>
      <c r="AH20" s="17" t="str">
        <f t="shared" si="1"/>
        <v/>
      </c>
      <c r="AI20" s="15" t="str">
        <f t="shared" si="2"/>
        <v/>
      </c>
    </row>
    <row r="21" spans="1:185" ht="39" x14ac:dyDescent="0.15">
      <c r="A21" s="15">
        <v>1.8</v>
      </c>
      <c r="B21" s="16" t="s">
        <v>39</v>
      </c>
      <c r="C21" s="17">
        <f t="shared" si="3"/>
        <v>0</v>
      </c>
      <c r="D21" s="17">
        <v>0</v>
      </c>
      <c r="E21" s="17">
        <f t="shared" si="7"/>
        <v>0</v>
      </c>
      <c r="F21" s="17">
        <f t="shared" si="4"/>
        <v>0</v>
      </c>
      <c r="G21" s="17">
        <f t="shared" si="5"/>
        <v>0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>
        <f t="shared" si="6"/>
        <v>0</v>
      </c>
      <c r="AH21" s="17" t="str">
        <f t="shared" si="1"/>
        <v/>
      </c>
      <c r="AI21" s="15" t="str">
        <f t="shared" si="2"/>
        <v/>
      </c>
    </row>
    <row r="22" spans="1:185" x14ac:dyDescent="0.15">
      <c r="A22" s="15">
        <v>1.9</v>
      </c>
      <c r="B22" s="16" t="s">
        <v>40</v>
      </c>
      <c r="C22" s="17">
        <f t="shared" si="3"/>
        <v>0</v>
      </c>
      <c r="D22" s="17">
        <v>0</v>
      </c>
      <c r="E22" s="17">
        <f t="shared" si="7"/>
        <v>0</v>
      </c>
      <c r="F22" s="17">
        <f t="shared" si="4"/>
        <v>0</v>
      </c>
      <c r="G22" s="17">
        <f t="shared" si="5"/>
        <v>0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>
        <f t="shared" si="6"/>
        <v>0</v>
      </c>
      <c r="AH22" s="17" t="str">
        <f t="shared" si="1"/>
        <v/>
      </c>
      <c r="AI22" s="15" t="str">
        <f t="shared" si="2"/>
        <v/>
      </c>
    </row>
    <row r="23" spans="1:185" s="18" customFormat="1" x14ac:dyDescent="0.15">
      <c r="A23" s="45"/>
      <c r="B23" s="44" t="s">
        <v>2</v>
      </c>
      <c r="C23" s="46"/>
      <c r="D23" s="46"/>
      <c r="E23" s="46"/>
      <c r="F23" s="46"/>
      <c r="G23" s="46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>
        <f t="shared" si="6"/>
        <v>0</v>
      </c>
      <c r="AH23" s="46" t="str">
        <f t="shared" si="1"/>
        <v/>
      </c>
      <c r="AI23" s="45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</row>
    <row r="24" spans="1:185" ht="39" x14ac:dyDescent="0.15">
      <c r="A24" s="15">
        <v>2.1</v>
      </c>
      <c r="B24" s="16" t="s">
        <v>41</v>
      </c>
      <c r="C24" s="17">
        <f t="shared" ref="C24:C53" si="8">COUNTIF(H24:AF24,5)</f>
        <v>0</v>
      </c>
      <c r="D24" s="17">
        <f t="shared" ref="D24:D53" si="9">COUNTIF(H24:AF24,4)</f>
        <v>0</v>
      </c>
      <c r="E24" s="17">
        <f t="shared" ref="E24:E53" si="10">COUNTIF(H24:AF24,3)</f>
        <v>0</v>
      </c>
      <c r="F24" s="17">
        <f t="shared" ref="F24:F53" si="11">COUNTIF(H24:AF24,2)</f>
        <v>0</v>
      </c>
      <c r="G24" s="17">
        <f t="shared" ref="G24:G53" si="12">COUNTIF(H24:AF24,1)</f>
        <v>0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>
        <f t="shared" si="6"/>
        <v>0</v>
      </c>
      <c r="AH24" s="17" t="str">
        <f t="shared" si="1"/>
        <v/>
      </c>
      <c r="AI24" s="15" t="str">
        <f t="shared" si="2"/>
        <v/>
      </c>
    </row>
    <row r="25" spans="1:185" ht="39" x14ac:dyDescent="0.15">
      <c r="A25" s="15">
        <v>2.2000000000000002</v>
      </c>
      <c r="B25" s="16" t="s">
        <v>42</v>
      </c>
      <c r="C25" s="17">
        <f t="shared" si="8"/>
        <v>0</v>
      </c>
      <c r="D25" s="17">
        <f t="shared" si="9"/>
        <v>0</v>
      </c>
      <c r="E25" s="17">
        <f t="shared" si="10"/>
        <v>0</v>
      </c>
      <c r="F25" s="17">
        <f t="shared" si="11"/>
        <v>0</v>
      </c>
      <c r="G25" s="17">
        <f t="shared" si="12"/>
        <v>0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>
        <f t="shared" si="6"/>
        <v>0</v>
      </c>
      <c r="AH25" s="17" t="str">
        <f t="shared" si="1"/>
        <v/>
      </c>
      <c r="AI25" s="15" t="str">
        <f t="shared" si="2"/>
        <v/>
      </c>
    </row>
    <row r="26" spans="1:185" ht="26" x14ac:dyDescent="0.15">
      <c r="A26" s="15">
        <v>2.2999999999999998</v>
      </c>
      <c r="B26" s="16" t="s">
        <v>43</v>
      </c>
      <c r="C26" s="17">
        <f t="shared" si="8"/>
        <v>0</v>
      </c>
      <c r="D26" s="17">
        <f t="shared" si="9"/>
        <v>0</v>
      </c>
      <c r="E26" s="17">
        <f t="shared" si="10"/>
        <v>0</v>
      </c>
      <c r="F26" s="17">
        <f t="shared" si="11"/>
        <v>0</v>
      </c>
      <c r="G26" s="17">
        <f t="shared" si="12"/>
        <v>0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>
        <f t="shared" si="6"/>
        <v>0</v>
      </c>
      <c r="AH26" s="17" t="str">
        <f t="shared" si="1"/>
        <v/>
      </c>
      <c r="AI26" s="15" t="str">
        <f t="shared" si="2"/>
        <v/>
      </c>
    </row>
    <row r="27" spans="1:185" ht="26" x14ac:dyDescent="0.15">
      <c r="A27" s="15">
        <v>2.4</v>
      </c>
      <c r="B27" s="16" t="s">
        <v>44</v>
      </c>
      <c r="C27" s="17">
        <f t="shared" si="8"/>
        <v>0</v>
      </c>
      <c r="D27" s="17">
        <f t="shared" si="9"/>
        <v>0</v>
      </c>
      <c r="E27" s="17">
        <f t="shared" si="10"/>
        <v>0</v>
      </c>
      <c r="F27" s="17">
        <f t="shared" si="11"/>
        <v>0</v>
      </c>
      <c r="G27" s="17">
        <f t="shared" si="12"/>
        <v>0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>
        <f t="shared" si="6"/>
        <v>0</v>
      </c>
      <c r="AH27" s="17" t="str">
        <f t="shared" si="1"/>
        <v/>
      </c>
      <c r="AI27" s="15" t="str">
        <f t="shared" si="2"/>
        <v/>
      </c>
    </row>
    <row r="28" spans="1:185" ht="26" x14ac:dyDescent="0.15">
      <c r="A28" s="15">
        <v>2.5</v>
      </c>
      <c r="B28" s="16" t="s">
        <v>45</v>
      </c>
      <c r="C28" s="17">
        <f t="shared" si="8"/>
        <v>0</v>
      </c>
      <c r="D28" s="17">
        <f t="shared" si="9"/>
        <v>0</v>
      </c>
      <c r="E28" s="17">
        <f t="shared" si="10"/>
        <v>0</v>
      </c>
      <c r="F28" s="17">
        <f t="shared" si="11"/>
        <v>0</v>
      </c>
      <c r="G28" s="17">
        <f t="shared" si="12"/>
        <v>0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>
        <f t="shared" si="6"/>
        <v>0</v>
      </c>
      <c r="AH28" s="17" t="str">
        <f t="shared" si="1"/>
        <v/>
      </c>
      <c r="AI28" s="15" t="str">
        <f t="shared" si="2"/>
        <v/>
      </c>
    </row>
    <row r="29" spans="1:185" x14ac:dyDescent="0.15">
      <c r="A29" s="45"/>
      <c r="B29" s="44" t="s">
        <v>3</v>
      </c>
      <c r="C29" s="46"/>
      <c r="D29" s="46"/>
      <c r="E29" s="46"/>
      <c r="F29" s="46"/>
      <c r="G29" s="46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>
        <f t="shared" si="6"/>
        <v>0</v>
      </c>
      <c r="AH29" s="46" t="str">
        <f t="shared" si="1"/>
        <v/>
      </c>
      <c r="AI29" s="45"/>
    </row>
    <row r="30" spans="1:185" x14ac:dyDescent="0.15">
      <c r="A30" s="15">
        <v>3.1</v>
      </c>
      <c r="B30" s="16" t="s">
        <v>46</v>
      </c>
      <c r="C30" s="17">
        <f t="shared" si="8"/>
        <v>0</v>
      </c>
      <c r="D30" s="17">
        <f t="shared" si="9"/>
        <v>0</v>
      </c>
      <c r="E30" s="17">
        <f t="shared" si="10"/>
        <v>0</v>
      </c>
      <c r="F30" s="17">
        <f t="shared" si="11"/>
        <v>0</v>
      </c>
      <c r="G30" s="17">
        <f t="shared" si="12"/>
        <v>0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>
        <f t="shared" si="6"/>
        <v>0</v>
      </c>
      <c r="AH30" s="17" t="str">
        <f t="shared" si="1"/>
        <v/>
      </c>
      <c r="AI30" s="15" t="str">
        <f t="shared" si="2"/>
        <v/>
      </c>
    </row>
    <row r="31" spans="1:185" ht="33" customHeight="1" x14ac:dyDescent="0.15">
      <c r="A31" s="15">
        <v>3.2</v>
      </c>
      <c r="B31" s="16" t="s">
        <v>47</v>
      </c>
      <c r="C31" s="17">
        <f t="shared" si="8"/>
        <v>0</v>
      </c>
      <c r="D31" s="17">
        <f t="shared" si="9"/>
        <v>0</v>
      </c>
      <c r="E31" s="17">
        <f t="shared" si="10"/>
        <v>0</v>
      </c>
      <c r="F31" s="17">
        <f t="shared" si="11"/>
        <v>0</v>
      </c>
      <c r="G31" s="17">
        <f t="shared" si="12"/>
        <v>0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>
        <f t="shared" si="6"/>
        <v>0</v>
      </c>
      <c r="AH31" s="17" t="str">
        <f t="shared" si="1"/>
        <v/>
      </c>
      <c r="AI31" s="15" t="str">
        <f t="shared" si="2"/>
        <v/>
      </c>
    </row>
    <row r="32" spans="1:185" ht="26" x14ac:dyDescent="0.15">
      <c r="A32" s="15">
        <v>3.3</v>
      </c>
      <c r="B32" s="16" t="s">
        <v>48</v>
      </c>
      <c r="C32" s="17">
        <f t="shared" si="8"/>
        <v>0</v>
      </c>
      <c r="D32" s="17">
        <f t="shared" si="9"/>
        <v>0</v>
      </c>
      <c r="E32" s="17">
        <f t="shared" si="10"/>
        <v>0</v>
      </c>
      <c r="F32" s="17">
        <f t="shared" si="11"/>
        <v>0</v>
      </c>
      <c r="G32" s="17">
        <f t="shared" si="12"/>
        <v>0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>
        <f t="shared" si="6"/>
        <v>0</v>
      </c>
      <c r="AH32" s="17" t="str">
        <f t="shared" si="1"/>
        <v/>
      </c>
      <c r="AI32" s="15" t="str">
        <f t="shared" si="2"/>
        <v/>
      </c>
    </row>
    <row r="33" spans="1:35" ht="39" x14ac:dyDescent="0.15">
      <c r="A33" s="15">
        <v>3.4</v>
      </c>
      <c r="B33" s="16" t="s">
        <v>49</v>
      </c>
      <c r="C33" s="17">
        <f t="shared" si="8"/>
        <v>0</v>
      </c>
      <c r="D33" s="17">
        <f t="shared" si="9"/>
        <v>0</v>
      </c>
      <c r="E33" s="17">
        <f t="shared" si="10"/>
        <v>0</v>
      </c>
      <c r="F33" s="17">
        <f t="shared" si="11"/>
        <v>0</v>
      </c>
      <c r="G33" s="17">
        <f t="shared" si="12"/>
        <v>0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>
        <f t="shared" si="6"/>
        <v>0</v>
      </c>
      <c r="AH33" s="17" t="str">
        <f t="shared" si="1"/>
        <v/>
      </c>
      <c r="AI33" s="15" t="str">
        <f t="shared" si="2"/>
        <v/>
      </c>
    </row>
    <row r="34" spans="1:35" ht="26" x14ac:dyDescent="0.15">
      <c r="A34" s="15">
        <v>3.5</v>
      </c>
      <c r="B34" s="16" t="s">
        <v>50</v>
      </c>
      <c r="C34" s="17">
        <f t="shared" si="8"/>
        <v>0</v>
      </c>
      <c r="D34" s="17">
        <f t="shared" si="9"/>
        <v>0</v>
      </c>
      <c r="E34" s="17">
        <f t="shared" si="10"/>
        <v>0</v>
      </c>
      <c r="F34" s="17">
        <f t="shared" si="11"/>
        <v>0</v>
      </c>
      <c r="G34" s="17">
        <f t="shared" si="12"/>
        <v>0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>
        <f t="shared" si="6"/>
        <v>0</v>
      </c>
      <c r="AH34" s="17" t="str">
        <f t="shared" si="1"/>
        <v/>
      </c>
      <c r="AI34" s="15" t="str">
        <f t="shared" si="2"/>
        <v/>
      </c>
    </row>
    <row r="35" spans="1:35" ht="26" x14ac:dyDescent="0.15">
      <c r="A35" s="15">
        <v>3.6</v>
      </c>
      <c r="B35" s="16" t="s">
        <v>51</v>
      </c>
      <c r="C35" s="17">
        <f t="shared" si="8"/>
        <v>0</v>
      </c>
      <c r="D35" s="17">
        <f t="shared" si="9"/>
        <v>0</v>
      </c>
      <c r="E35" s="17">
        <f t="shared" si="10"/>
        <v>0</v>
      </c>
      <c r="F35" s="17">
        <f t="shared" si="11"/>
        <v>0</v>
      </c>
      <c r="G35" s="17">
        <f t="shared" si="12"/>
        <v>0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>
        <f t="shared" si="6"/>
        <v>0</v>
      </c>
      <c r="AH35" s="17" t="str">
        <f t="shared" si="1"/>
        <v/>
      </c>
      <c r="AI35" s="15" t="str">
        <f t="shared" si="2"/>
        <v/>
      </c>
    </row>
    <row r="36" spans="1:35" ht="26" x14ac:dyDescent="0.15">
      <c r="A36" s="15">
        <v>3.7</v>
      </c>
      <c r="B36" s="16" t="s">
        <v>52</v>
      </c>
      <c r="C36" s="17">
        <f t="shared" si="8"/>
        <v>0</v>
      </c>
      <c r="D36" s="17">
        <f t="shared" si="9"/>
        <v>0</v>
      </c>
      <c r="E36" s="17">
        <f t="shared" si="10"/>
        <v>0</v>
      </c>
      <c r="F36" s="17">
        <f t="shared" si="11"/>
        <v>0</v>
      </c>
      <c r="G36" s="17">
        <f t="shared" si="12"/>
        <v>0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>
        <f t="shared" si="6"/>
        <v>0</v>
      </c>
      <c r="AH36" s="17" t="str">
        <f t="shared" si="1"/>
        <v/>
      </c>
      <c r="AI36" s="15" t="str">
        <f t="shared" si="2"/>
        <v/>
      </c>
    </row>
    <row r="37" spans="1:35" ht="26" x14ac:dyDescent="0.15">
      <c r="A37" s="15">
        <v>3.8</v>
      </c>
      <c r="B37" s="16" t="s">
        <v>53</v>
      </c>
      <c r="C37" s="17">
        <f t="shared" si="8"/>
        <v>0</v>
      </c>
      <c r="D37" s="17">
        <f t="shared" si="9"/>
        <v>0</v>
      </c>
      <c r="E37" s="17">
        <f t="shared" si="10"/>
        <v>0</v>
      </c>
      <c r="F37" s="17">
        <f t="shared" si="11"/>
        <v>0</v>
      </c>
      <c r="G37" s="17">
        <f t="shared" si="12"/>
        <v>0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>
        <f t="shared" si="6"/>
        <v>0</v>
      </c>
      <c r="AH37" s="17" t="str">
        <f t="shared" si="1"/>
        <v/>
      </c>
      <c r="AI37" s="15" t="str">
        <f t="shared" si="2"/>
        <v/>
      </c>
    </row>
    <row r="38" spans="1:35" ht="27.75" customHeight="1" x14ac:dyDescent="0.15">
      <c r="A38" s="45"/>
      <c r="B38" s="44" t="s">
        <v>29</v>
      </c>
      <c r="C38" s="46"/>
      <c r="D38" s="46"/>
      <c r="E38" s="46"/>
      <c r="F38" s="46"/>
      <c r="G38" s="46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>
        <f t="shared" si="6"/>
        <v>0</v>
      </c>
      <c r="AH38" s="46" t="str">
        <f t="shared" si="1"/>
        <v/>
      </c>
      <c r="AI38" s="45"/>
    </row>
    <row r="39" spans="1:35" ht="26" x14ac:dyDescent="0.15">
      <c r="A39" s="15">
        <v>4.0999999999999996</v>
      </c>
      <c r="B39" s="16" t="s">
        <v>54</v>
      </c>
      <c r="C39" s="17">
        <f t="shared" si="8"/>
        <v>0</v>
      </c>
      <c r="D39" s="17">
        <f t="shared" si="9"/>
        <v>0</v>
      </c>
      <c r="E39" s="17">
        <f t="shared" si="10"/>
        <v>0</v>
      </c>
      <c r="F39" s="17">
        <f t="shared" si="11"/>
        <v>0</v>
      </c>
      <c r="G39" s="17">
        <f t="shared" si="12"/>
        <v>0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>
        <f t="shared" si="6"/>
        <v>0</v>
      </c>
      <c r="AH39" s="17" t="str">
        <f t="shared" si="1"/>
        <v/>
      </c>
      <c r="AI39" s="15" t="str">
        <f t="shared" si="2"/>
        <v/>
      </c>
    </row>
    <row r="40" spans="1:35" ht="26" x14ac:dyDescent="0.15">
      <c r="A40" s="15">
        <v>4.2</v>
      </c>
      <c r="B40" s="36" t="s">
        <v>55</v>
      </c>
      <c r="C40" s="17">
        <f t="shared" si="8"/>
        <v>0</v>
      </c>
      <c r="D40" s="17">
        <f t="shared" si="9"/>
        <v>0</v>
      </c>
      <c r="E40" s="17">
        <f t="shared" si="10"/>
        <v>0</v>
      </c>
      <c r="F40" s="17">
        <f t="shared" si="11"/>
        <v>0</v>
      </c>
      <c r="G40" s="17">
        <f t="shared" si="12"/>
        <v>0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>
        <f t="shared" si="6"/>
        <v>0</v>
      </c>
      <c r="AH40" s="17" t="str">
        <f t="shared" si="1"/>
        <v/>
      </c>
      <c r="AI40" s="15" t="str">
        <f t="shared" si="2"/>
        <v/>
      </c>
    </row>
    <row r="41" spans="1:35" ht="26" x14ac:dyDescent="0.15">
      <c r="A41" s="15">
        <v>4.3</v>
      </c>
      <c r="B41" s="16" t="s">
        <v>56</v>
      </c>
      <c r="C41" s="17">
        <f t="shared" si="8"/>
        <v>0</v>
      </c>
      <c r="D41" s="17">
        <f t="shared" si="9"/>
        <v>0</v>
      </c>
      <c r="E41" s="17">
        <f t="shared" si="10"/>
        <v>0</v>
      </c>
      <c r="F41" s="17">
        <f t="shared" si="11"/>
        <v>0</v>
      </c>
      <c r="G41" s="17">
        <f t="shared" si="12"/>
        <v>0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>
        <f t="shared" si="6"/>
        <v>0</v>
      </c>
      <c r="AH41" s="17" t="str">
        <f t="shared" si="1"/>
        <v/>
      </c>
      <c r="AI41" s="15" t="str">
        <f t="shared" si="2"/>
        <v/>
      </c>
    </row>
    <row r="42" spans="1:35" ht="26" x14ac:dyDescent="0.15">
      <c r="A42" s="15">
        <v>4.4000000000000004</v>
      </c>
      <c r="B42" s="16" t="s">
        <v>57</v>
      </c>
      <c r="C42" s="17">
        <f t="shared" si="8"/>
        <v>0</v>
      </c>
      <c r="D42" s="17">
        <f t="shared" si="9"/>
        <v>0</v>
      </c>
      <c r="E42" s="17">
        <f t="shared" si="10"/>
        <v>0</v>
      </c>
      <c r="F42" s="17">
        <f t="shared" si="11"/>
        <v>0</v>
      </c>
      <c r="G42" s="17">
        <f t="shared" si="12"/>
        <v>0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>
        <f t="shared" si="6"/>
        <v>0</v>
      </c>
      <c r="AH42" s="17" t="str">
        <f t="shared" si="1"/>
        <v/>
      </c>
      <c r="AI42" s="15" t="str">
        <f t="shared" si="2"/>
        <v/>
      </c>
    </row>
    <row r="43" spans="1:35" ht="26" x14ac:dyDescent="0.15">
      <c r="A43" s="15">
        <v>4.5</v>
      </c>
      <c r="B43" s="16" t="s">
        <v>58</v>
      </c>
      <c r="C43" s="17">
        <f t="shared" si="8"/>
        <v>0</v>
      </c>
      <c r="D43" s="17">
        <f t="shared" si="9"/>
        <v>0</v>
      </c>
      <c r="E43" s="17">
        <f t="shared" si="10"/>
        <v>0</v>
      </c>
      <c r="F43" s="17">
        <f t="shared" si="11"/>
        <v>0</v>
      </c>
      <c r="G43" s="17">
        <f t="shared" si="12"/>
        <v>0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>
        <f t="shared" si="6"/>
        <v>0</v>
      </c>
      <c r="AH43" s="17" t="str">
        <f t="shared" si="1"/>
        <v/>
      </c>
      <c r="AI43" s="15" t="str">
        <f t="shared" si="2"/>
        <v/>
      </c>
    </row>
    <row r="44" spans="1:35" ht="26" x14ac:dyDescent="0.15">
      <c r="A44" s="15">
        <v>4.5999999999999996</v>
      </c>
      <c r="B44" s="16" t="s">
        <v>59</v>
      </c>
      <c r="C44" s="17">
        <f>COUNTIF(H44:AF44,5)</f>
        <v>0</v>
      </c>
      <c r="D44" s="17">
        <f>COUNTIF(H44:AF44,4)</f>
        <v>0</v>
      </c>
      <c r="E44" s="17">
        <f>COUNTIF(H44:AF44,3)</f>
        <v>0</v>
      </c>
      <c r="F44" s="17">
        <f>COUNTIF(H44:AF44,2)</f>
        <v>0</v>
      </c>
      <c r="G44" s="17">
        <f>COUNTIF(H44:AF44,1)</f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>
        <f>COUNTA(H44:AF44)</f>
        <v>0</v>
      </c>
      <c r="AH44" s="17" t="str">
        <f>IF(AG44&gt;0,MAX(C44:G44),"")</f>
        <v/>
      </c>
      <c r="AI44" s="15" t="str">
        <f>IF(AH44=C44,$C$12,(IF(AH44=D44,$D$12,IF(AH44=E44,$E$12,(IF(AH44=F44,$F$12,IF(AH44=G44,$G$12,"")))))))</f>
        <v/>
      </c>
    </row>
    <row r="45" spans="1:35" ht="26" x14ac:dyDescent="0.15">
      <c r="A45" s="15">
        <v>4.7</v>
      </c>
      <c r="B45" s="16" t="s">
        <v>60</v>
      </c>
      <c r="C45" s="17">
        <f t="shared" si="8"/>
        <v>0</v>
      </c>
      <c r="D45" s="17">
        <f t="shared" si="9"/>
        <v>0</v>
      </c>
      <c r="E45" s="17">
        <f t="shared" si="10"/>
        <v>0</v>
      </c>
      <c r="F45" s="17">
        <f t="shared" si="11"/>
        <v>0</v>
      </c>
      <c r="G45" s="17">
        <f t="shared" si="12"/>
        <v>0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>
        <f t="shared" si="6"/>
        <v>0</v>
      </c>
      <c r="AH45" s="17" t="str">
        <f t="shared" si="1"/>
        <v/>
      </c>
      <c r="AI45" s="15" t="str">
        <f t="shared" si="2"/>
        <v/>
      </c>
    </row>
    <row r="46" spans="1:35" ht="27.75" customHeight="1" x14ac:dyDescent="0.15">
      <c r="A46" s="45"/>
      <c r="B46" s="44" t="s">
        <v>61</v>
      </c>
      <c r="C46" s="46">
        <f t="shared" si="8"/>
        <v>0</v>
      </c>
      <c r="D46" s="46">
        <f t="shared" si="9"/>
        <v>0</v>
      </c>
      <c r="E46" s="46"/>
      <c r="F46" s="46">
        <f t="shared" si="11"/>
        <v>0</v>
      </c>
      <c r="G46" s="46">
        <f t="shared" si="12"/>
        <v>0</v>
      </c>
      <c r="H46" s="45">
        <v>3</v>
      </c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6"/>
      <c r="AI46" s="45"/>
    </row>
    <row r="47" spans="1:35" x14ac:dyDescent="0.15">
      <c r="A47" s="15">
        <v>5.0999999999999996</v>
      </c>
      <c r="B47" s="16" t="s">
        <v>62</v>
      </c>
      <c r="C47" s="17">
        <f t="shared" si="8"/>
        <v>0</v>
      </c>
      <c r="D47" s="17">
        <f t="shared" si="9"/>
        <v>0</v>
      </c>
      <c r="E47" s="17">
        <f t="shared" si="10"/>
        <v>0</v>
      </c>
      <c r="F47" s="17">
        <f t="shared" si="11"/>
        <v>0</v>
      </c>
      <c r="G47" s="17">
        <f t="shared" si="12"/>
        <v>0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>
        <f t="shared" si="6"/>
        <v>0</v>
      </c>
      <c r="AH47" s="17" t="str">
        <f t="shared" si="1"/>
        <v/>
      </c>
      <c r="AI47" s="15" t="str">
        <f t="shared" si="2"/>
        <v/>
      </c>
    </row>
    <row r="48" spans="1:35" x14ac:dyDescent="0.15">
      <c r="A48" s="15">
        <v>5.2</v>
      </c>
      <c r="B48" s="16" t="s">
        <v>63</v>
      </c>
      <c r="C48" s="17">
        <f t="shared" si="8"/>
        <v>0</v>
      </c>
      <c r="D48" s="17">
        <f t="shared" si="9"/>
        <v>0</v>
      </c>
      <c r="E48" s="17">
        <f t="shared" si="10"/>
        <v>0</v>
      </c>
      <c r="F48" s="17">
        <f t="shared" si="11"/>
        <v>0</v>
      </c>
      <c r="G48" s="17">
        <f t="shared" si="12"/>
        <v>0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>
        <f t="shared" si="6"/>
        <v>0</v>
      </c>
      <c r="AH48" s="17" t="str">
        <f t="shared" si="1"/>
        <v/>
      </c>
      <c r="AI48" s="15" t="str">
        <f t="shared" si="2"/>
        <v/>
      </c>
    </row>
    <row r="49" spans="1:35" ht="39" x14ac:dyDescent="0.15">
      <c r="A49" s="15">
        <v>5.3</v>
      </c>
      <c r="B49" s="16" t="s">
        <v>64</v>
      </c>
      <c r="C49" s="17">
        <f t="shared" si="8"/>
        <v>0</v>
      </c>
      <c r="D49" s="17">
        <f t="shared" si="9"/>
        <v>0</v>
      </c>
      <c r="E49" s="17">
        <f t="shared" si="10"/>
        <v>0</v>
      </c>
      <c r="F49" s="17">
        <f t="shared" si="11"/>
        <v>0</v>
      </c>
      <c r="G49" s="17">
        <f t="shared" si="12"/>
        <v>0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>
        <f t="shared" si="6"/>
        <v>0</v>
      </c>
      <c r="AH49" s="17" t="str">
        <f t="shared" si="1"/>
        <v/>
      </c>
      <c r="AI49" s="15" t="str">
        <f t="shared" si="2"/>
        <v/>
      </c>
    </row>
    <row r="50" spans="1:35" x14ac:dyDescent="0.15">
      <c r="A50" s="15">
        <v>5.4</v>
      </c>
      <c r="B50" s="16" t="s">
        <v>65</v>
      </c>
      <c r="C50" s="17">
        <f t="shared" si="8"/>
        <v>0</v>
      </c>
      <c r="D50" s="17">
        <f t="shared" si="9"/>
        <v>0</v>
      </c>
      <c r="E50" s="17">
        <f t="shared" si="10"/>
        <v>0</v>
      </c>
      <c r="F50" s="17">
        <f t="shared" si="11"/>
        <v>0</v>
      </c>
      <c r="G50" s="17">
        <f t="shared" si="12"/>
        <v>0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>
        <f t="shared" si="6"/>
        <v>0</v>
      </c>
      <c r="AH50" s="17" t="str">
        <f t="shared" si="1"/>
        <v/>
      </c>
      <c r="AI50" s="15" t="str">
        <f t="shared" si="2"/>
        <v/>
      </c>
    </row>
    <row r="51" spans="1:35" x14ac:dyDescent="0.15">
      <c r="A51" s="15">
        <v>5.5</v>
      </c>
      <c r="B51" s="16" t="s">
        <v>66</v>
      </c>
      <c r="C51" s="17">
        <f t="shared" si="8"/>
        <v>0</v>
      </c>
      <c r="D51" s="17">
        <f t="shared" si="9"/>
        <v>0</v>
      </c>
      <c r="E51" s="17">
        <f t="shared" si="10"/>
        <v>0</v>
      </c>
      <c r="F51" s="17">
        <f t="shared" si="11"/>
        <v>0</v>
      </c>
      <c r="G51" s="17">
        <f t="shared" si="12"/>
        <v>0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>
        <f t="shared" si="6"/>
        <v>0</v>
      </c>
      <c r="AH51" s="17" t="str">
        <f t="shared" si="1"/>
        <v/>
      </c>
      <c r="AI51" s="15" t="str">
        <f t="shared" si="2"/>
        <v/>
      </c>
    </row>
    <row r="52" spans="1:35" ht="26" x14ac:dyDescent="0.15">
      <c r="A52" s="15">
        <v>5.6</v>
      </c>
      <c r="B52" s="16" t="s">
        <v>67</v>
      </c>
      <c r="C52" s="17">
        <f>COUNTIF(H52:AF52,5)</f>
        <v>0</v>
      </c>
      <c r="D52" s="17">
        <f>COUNTIF(H52:AF52,4)</f>
        <v>0</v>
      </c>
      <c r="E52" s="17">
        <f>COUNTIF(H52:AF52,3)</f>
        <v>0</v>
      </c>
      <c r="F52" s="17">
        <f>COUNTIF(H52:AF52,2)</f>
        <v>0</v>
      </c>
      <c r="G52" s="17">
        <f>COUNTIF(H52:AF52,1)</f>
        <v>0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>
        <f>COUNTA(H52:AF52)</f>
        <v>0</v>
      </c>
      <c r="AH52" s="17" t="str">
        <f>IF(AG52&gt;0,MAX(C52:G52),"")</f>
        <v/>
      </c>
      <c r="AI52" s="15" t="str">
        <f>IF(AH52=C52,$C$12,(IF(AH52=D52,$D$12,IF(AH52=E52,$E$12,(IF(AH52=F52,$F$12,IF(AH52=G52,$G$12,"")))))))</f>
        <v/>
      </c>
    </row>
    <row r="53" spans="1:35" ht="26" x14ac:dyDescent="0.15">
      <c r="A53" s="15">
        <v>5.7</v>
      </c>
      <c r="B53" s="16" t="s">
        <v>68</v>
      </c>
      <c r="C53" s="17">
        <f t="shared" si="8"/>
        <v>0</v>
      </c>
      <c r="D53" s="17">
        <f t="shared" si="9"/>
        <v>0</v>
      </c>
      <c r="E53" s="17">
        <f t="shared" si="10"/>
        <v>0</v>
      </c>
      <c r="F53" s="17">
        <f t="shared" si="11"/>
        <v>0</v>
      </c>
      <c r="G53" s="17">
        <f t="shared" si="12"/>
        <v>0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>
        <f t="shared" si="6"/>
        <v>0</v>
      </c>
      <c r="AH53" s="17" t="str">
        <f t="shared" si="1"/>
        <v/>
      </c>
      <c r="AI53" s="15" t="str">
        <f t="shared" si="2"/>
        <v/>
      </c>
    </row>
    <row r="54" spans="1:35" ht="26" x14ac:dyDescent="0.15">
      <c r="A54" s="45"/>
      <c r="B54" s="44" t="s">
        <v>69</v>
      </c>
      <c r="C54" s="46"/>
      <c r="D54" s="46"/>
      <c r="E54" s="46"/>
      <c r="F54" s="46"/>
      <c r="G54" s="46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6"/>
      <c r="AI54" s="45"/>
    </row>
    <row r="55" spans="1:35" ht="39" x14ac:dyDescent="0.15">
      <c r="A55" s="15">
        <v>6.1</v>
      </c>
      <c r="B55" s="16" t="s">
        <v>70</v>
      </c>
      <c r="C55" s="17">
        <f>COUNTIF(H55:AF55,5)</f>
        <v>0</v>
      </c>
      <c r="D55" s="17">
        <f>COUNTIF(H55:AF55,4)</f>
        <v>0</v>
      </c>
      <c r="E55" s="17">
        <f>COUNTIF(H55:AF55,3)</f>
        <v>0</v>
      </c>
      <c r="F55" s="17">
        <f>COUNTIF(H55:AF55,2)</f>
        <v>0</v>
      </c>
      <c r="G55" s="17">
        <f>COUNTIF(H55:AF55,1)</f>
        <v>0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>
        <f>COUNTA(H55:AF55)</f>
        <v>0</v>
      </c>
      <c r="AH55" s="17" t="str">
        <f>IF(AG55&gt;0,MAX(C55:G55),"")</f>
        <v/>
      </c>
      <c r="AI55" s="15" t="str">
        <f>IF(AH55=C55,$C$12,(IF(AH55=D55,$D$12,IF(AH55=E55,$E$12,(IF(AH55=F55,$F$12,IF(AH55=G55,$G$12,"")))))))</f>
        <v/>
      </c>
    </row>
    <row r="56" spans="1:35" ht="39" x14ac:dyDescent="0.15">
      <c r="A56" s="15">
        <v>6.2</v>
      </c>
      <c r="B56" s="16" t="s">
        <v>71</v>
      </c>
      <c r="C56" s="17">
        <f>COUNTIF(H56:AF56,5)</f>
        <v>0</v>
      </c>
      <c r="D56" s="17">
        <f>COUNTIF(H56:AF56,4)</f>
        <v>0</v>
      </c>
      <c r="E56" s="17">
        <f>COUNTIF(H56:AF56,3)</f>
        <v>0</v>
      </c>
      <c r="F56" s="17">
        <f>COUNTIF(H56:AF56,2)</f>
        <v>0</v>
      </c>
      <c r="G56" s="17">
        <f>COUNTIF(H56:AF56,1)</f>
        <v>0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>
        <f>COUNTA(H56:AF56)</f>
        <v>0</v>
      </c>
      <c r="AH56" s="17" t="str">
        <f>IF(AG56&gt;0,MAX(C56:G56),"")</f>
        <v/>
      </c>
      <c r="AI56" s="15" t="str">
        <f>IF(AH56=C56,$C$12,(IF(AH56=D56,$D$12,IF(AH56=E56,$E$12,(IF(AH56=F56,$F$12,IF(AH56=G56,$G$12,"")))))))</f>
        <v/>
      </c>
    </row>
    <row r="57" spans="1:35" ht="39" x14ac:dyDescent="0.15">
      <c r="A57" s="15">
        <v>6.3</v>
      </c>
      <c r="B57" s="16" t="s">
        <v>72</v>
      </c>
      <c r="C57" s="17">
        <f>COUNTIF(H57:AF57,5)</f>
        <v>0</v>
      </c>
      <c r="D57" s="17">
        <f>COUNTIF(H57:AF57,4)</f>
        <v>0</v>
      </c>
      <c r="E57" s="17">
        <f>COUNTIF(H57:AF57,3)</f>
        <v>0</v>
      </c>
      <c r="F57" s="17">
        <f>COUNTIF(H57:AF57,2)</f>
        <v>0</v>
      </c>
      <c r="G57" s="17">
        <f>COUNTIF(H57:AF57,1)</f>
        <v>0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>
        <f>COUNTA(H57:AF57)</f>
        <v>0</v>
      </c>
      <c r="AH57" s="17" t="str">
        <f>IF(AG57&gt;0,MAX(C57:G57),"")</f>
        <v/>
      </c>
      <c r="AI57" s="15" t="str">
        <f>IF(AH57=C57,$C$12,(IF(AH57=D57,$D$12,IF(AH57=E57,$E$12,(IF(AH57=F57,$F$12,IF(AH57=G57,$G$12,"")))))))</f>
        <v/>
      </c>
    </row>
    <row r="58" spans="1:35" ht="26" x14ac:dyDescent="0.15">
      <c r="A58" s="15">
        <v>6.4</v>
      </c>
      <c r="B58" s="47" t="s">
        <v>73</v>
      </c>
      <c r="C58" s="17">
        <f>COUNTIF(H58:AF58,5)</f>
        <v>0</v>
      </c>
      <c r="D58" s="17">
        <f>COUNTIF(H58:AF58,4)</f>
        <v>0</v>
      </c>
      <c r="E58" s="17">
        <f>COUNTIF(H58:AF58,3)</f>
        <v>0</v>
      </c>
      <c r="F58" s="17">
        <f>COUNTIF(H58:AF58,2)</f>
        <v>0</v>
      </c>
      <c r="G58" s="17">
        <f>COUNTIF(H58:AF58,1)</f>
        <v>0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>
        <f>COUNTA(H58:AF58)</f>
        <v>0</v>
      </c>
      <c r="AH58" s="17" t="str">
        <f>IF(AG58&gt;0,MAX(C58:G58),"")</f>
        <v/>
      </c>
      <c r="AI58" s="15" t="str">
        <f>IF(AH58=C58,$C$12,(IF(AH58=D58,$D$12,IF(AH58=E58,$E$12,(IF(AH58=F58,$F$12,IF(AH58=G58,$G$12,"")))))))</f>
        <v/>
      </c>
    </row>
    <row r="59" spans="1:35" ht="26" x14ac:dyDescent="0.15">
      <c r="A59" s="45"/>
      <c r="B59" s="44" t="s">
        <v>81</v>
      </c>
      <c r="C59" s="46">
        <f t="shared" ref="C59:C64" si="13">COUNTIF(H59:AF59,5)</f>
        <v>0</v>
      </c>
      <c r="D59" s="46">
        <f t="shared" ref="D59:D64" si="14">COUNTIF(H59:AF59,4)</f>
        <v>0</v>
      </c>
      <c r="E59" s="46">
        <f t="shared" ref="E59:E64" si="15">COUNTIF(H59:AF59,3)</f>
        <v>0</v>
      </c>
      <c r="F59" s="46">
        <v>0</v>
      </c>
      <c r="G59" s="46">
        <f t="shared" ref="G59:G64" si="16">COUNTIF(H59:AF59,1)</f>
        <v>0</v>
      </c>
      <c r="H59" s="45">
        <v>2</v>
      </c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6"/>
      <c r="AI59" s="45"/>
    </row>
    <row r="60" spans="1:35" ht="26" x14ac:dyDescent="0.15">
      <c r="A60" s="15">
        <v>7.1</v>
      </c>
      <c r="B60" s="16" t="s">
        <v>82</v>
      </c>
      <c r="C60" s="17">
        <f t="shared" si="13"/>
        <v>0</v>
      </c>
      <c r="D60" s="17">
        <f t="shared" si="14"/>
        <v>0</v>
      </c>
      <c r="E60" s="17">
        <f t="shared" si="15"/>
        <v>0</v>
      </c>
      <c r="F60" s="17">
        <f t="shared" ref="F60:F69" si="17">COUNTIF(H60:AF60,2)</f>
        <v>0</v>
      </c>
      <c r="G60" s="17">
        <f t="shared" si="16"/>
        <v>0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>
        <f t="shared" ref="AG60:AG69" si="18">COUNTA(H60:AF60)</f>
        <v>0</v>
      </c>
      <c r="AH60" s="17" t="str">
        <f t="shared" ref="AH60:AH69" si="19">IF(AG60&gt;0,MAX(C60:G60),"")</f>
        <v/>
      </c>
      <c r="AI60" s="15" t="str">
        <f t="shared" ref="AI60:AI69" si="20">IF(AH60=C60,$C$12,(IF(AH60=D60,$D$12,IF(AH60=E60,$E$12,(IF(AH60=F60,$F$12,IF(AH60=G60,$G$12,"")))))))</f>
        <v/>
      </c>
    </row>
    <row r="61" spans="1:35" ht="26" x14ac:dyDescent="0.15">
      <c r="A61" s="15">
        <v>7.2</v>
      </c>
      <c r="B61" s="16" t="s">
        <v>83</v>
      </c>
      <c r="C61" s="17">
        <f t="shared" si="13"/>
        <v>0</v>
      </c>
      <c r="D61" s="17">
        <f t="shared" si="14"/>
        <v>0</v>
      </c>
      <c r="E61" s="17">
        <f t="shared" si="15"/>
        <v>0</v>
      </c>
      <c r="F61" s="17">
        <f t="shared" si="17"/>
        <v>0</v>
      </c>
      <c r="G61" s="17">
        <f t="shared" si="16"/>
        <v>0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>
        <f t="shared" si="18"/>
        <v>0</v>
      </c>
      <c r="AH61" s="17" t="str">
        <f t="shared" si="19"/>
        <v/>
      </c>
      <c r="AI61" s="15" t="str">
        <f t="shared" si="20"/>
        <v/>
      </c>
    </row>
    <row r="62" spans="1:35" ht="26" x14ac:dyDescent="0.15">
      <c r="A62" s="15">
        <v>7.3</v>
      </c>
      <c r="B62" s="16" t="s">
        <v>84</v>
      </c>
      <c r="C62" s="17">
        <f t="shared" si="13"/>
        <v>0</v>
      </c>
      <c r="D62" s="17">
        <f t="shared" si="14"/>
        <v>0</v>
      </c>
      <c r="E62" s="17">
        <f t="shared" si="15"/>
        <v>0</v>
      </c>
      <c r="F62" s="17">
        <f t="shared" si="17"/>
        <v>0</v>
      </c>
      <c r="G62" s="17">
        <f t="shared" si="16"/>
        <v>0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>
        <f t="shared" si="18"/>
        <v>0</v>
      </c>
      <c r="AH62" s="17" t="str">
        <f t="shared" si="19"/>
        <v/>
      </c>
      <c r="AI62" s="15" t="str">
        <f t="shared" si="20"/>
        <v/>
      </c>
    </row>
    <row r="63" spans="1:35" ht="26" x14ac:dyDescent="0.15">
      <c r="A63" s="15">
        <v>7.4</v>
      </c>
      <c r="B63" s="16" t="s">
        <v>85</v>
      </c>
      <c r="C63" s="17">
        <f t="shared" si="13"/>
        <v>0</v>
      </c>
      <c r="D63" s="17">
        <f t="shared" si="14"/>
        <v>0</v>
      </c>
      <c r="E63" s="17">
        <f t="shared" si="15"/>
        <v>0</v>
      </c>
      <c r="F63" s="17">
        <f t="shared" si="17"/>
        <v>0</v>
      </c>
      <c r="G63" s="17">
        <f t="shared" si="16"/>
        <v>0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>
        <f t="shared" si="18"/>
        <v>0</v>
      </c>
      <c r="AH63" s="17" t="str">
        <f t="shared" si="19"/>
        <v/>
      </c>
      <c r="AI63" s="15" t="str">
        <f t="shared" si="20"/>
        <v/>
      </c>
    </row>
    <row r="64" spans="1:35" ht="39" x14ac:dyDescent="0.15">
      <c r="A64" s="15">
        <v>7.5</v>
      </c>
      <c r="B64" s="16" t="s">
        <v>86</v>
      </c>
      <c r="C64" s="17">
        <f t="shared" si="13"/>
        <v>0</v>
      </c>
      <c r="D64" s="17">
        <f t="shared" si="14"/>
        <v>0</v>
      </c>
      <c r="E64" s="17">
        <f t="shared" si="15"/>
        <v>0</v>
      </c>
      <c r="F64" s="17">
        <f t="shared" si="17"/>
        <v>0</v>
      </c>
      <c r="G64" s="17">
        <f t="shared" si="16"/>
        <v>0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>
        <f t="shared" si="18"/>
        <v>0</v>
      </c>
      <c r="AH64" s="17" t="str">
        <f t="shared" si="19"/>
        <v/>
      </c>
      <c r="AI64" s="15" t="str">
        <f t="shared" si="20"/>
        <v/>
      </c>
    </row>
    <row r="65" spans="1:35" ht="26" x14ac:dyDescent="0.15">
      <c r="A65" s="15">
        <v>7.6</v>
      </c>
      <c r="B65" s="16" t="s">
        <v>87</v>
      </c>
      <c r="C65" s="17">
        <f>COUNTIF(H65:AF65,5)</f>
        <v>0</v>
      </c>
      <c r="D65" s="17">
        <f>COUNTIF(H65:AF65,4)</f>
        <v>0</v>
      </c>
      <c r="E65" s="17">
        <f>COUNTIF(H65:AF65,3)</f>
        <v>0</v>
      </c>
      <c r="F65" s="17">
        <f t="shared" si="17"/>
        <v>0</v>
      </c>
      <c r="G65" s="17">
        <f>COUNTIF(H65:AF65,1)</f>
        <v>0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>
        <f t="shared" si="18"/>
        <v>0</v>
      </c>
      <c r="AH65" s="17" t="str">
        <f t="shared" si="19"/>
        <v/>
      </c>
      <c r="AI65" s="15" t="str">
        <f t="shared" si="20"/>
        <v/>
      </c>
    </row>
    <row r="66" spans="1:35" ht="26" x14ac:dyDescent="0.15">
      <c r="A66" s="15">
        <v>7.7</v>
      </c>
      <c r="B66" s="16" t="s">
        <v>88</v>
      </c>
      <c r="C66" s="17">
        <f>COUNTIF(H66:AF66,5)</f>
        <v>0</v>
      </c>
      <c r="D66" s="17">
        <f>COUNTIF(H66:AF66,4)</f>
        <v>0</v>
      </c>
      <c r="E66" s="17">
        <f>COUNTIF(H66:AF66,3)</f>
        <v>0</v>
      </c>
      <c r="F66" s="17">
        <f t="shared" si="17"/>
        <v>0</v>
      </c>
      <c r="G66" s="17">
        <f>COUNTIF(H66:AF66,1)</f>
        <v>0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>
        <f t="shared" si="18"/>
        <v>0</v>
      </c>
      <c r="AH66" s="17" t="str">
        <f t="shared" si="19"/>
        <v/>
      </c>
      <c r="AI66" s="15" t="str">
        <f t="shared" si="20"/>
        <v/>
      </c>
    </row>
    <row r="67" spans="1:35" ht="39" x14ac:dyDescent="0.15">
      <c r="A67" s="15">
        <v>7.8</v>
      </c>
      <c r="B67" s="16" t="s">
        <v>89</v>
      </c>
      <c r="C67" s="17">
        <f>COUNTIF(H67:AF67,5)</f>
        <v>0</v>
      </c>
      <c r="D67" s="17">
        <f>COUNTIF(H67:AF67,4)</f>
        <v>0</v>
      </c>
      <c r="E67" s="17">
        <f>COUNTIF(H67:AF67,3)</f>
        <v>0</v>
      </c>
      <c r="F67" s="17">
        <f t="shared" si="17"/>
        <v>0</v>
      </c>
      <c r="G67" s="17">
        <f>COUNTIF(H67:AF67,1)</f>
        <v>0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>
        <f t="shared" si="18"/>
        <v>0</v>
      </c>
      <c r="AH67" s="17" t="str">
        <f t="shared" si="19"/>
        <v/>
      </c>
      <c r="AI67" s="15" t="str">
        <f t="shared" si="20"/>
        <v/>
      </c>
    </row>
    <row r="68" spans="1:35" ht="39" x14ac:dyDescent="0.15">
      <c r="A68" s="15">
        <v>7.9</v>
      </c>
      <c r="B68" s="16" t="s">
        <v>90</v>
      </c>
      <c r="C68" s="17">
        <f>COUNTIF(H68:AF68,5)</f>
        <v>0</v>
      </c>
      <c r="D68" s="17">
        <f>COUNTIF(H68:AF68,4)</f>
        <v>0</v>
      </c>
      <c r="E68" s="17">
        <f>COUNTIF(H68:AF68,3)</f>
        <v>0</v>
      </c>
      <c r="F68" s="17">
        <f t="shared" si="17"/>
        <v>0</v>
      </c>
      <c r="G68" s="17">
        <f>COUNTIF(H68:AF68,1)</f>
        <v>0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>
        <f t="shared" si="18"/>
        <v>0</v>
      </c>
      <c r="AH68" s="17" t="str">
        <f t="shared" si="19"/>
        <v/>
      </c>
      <c r="AI68" s="15" t="str">
        <f t="shared" si="20"/>
        <v/>
      </c>
    </row>
    <row r="69" spans="1:35" ht="26" x14ac:dyDescent="0.15">
      <c r="A69" s="15">
        <v>7.1</v>
      </c>
      <c r="B69" s="16" t="s">
        <v>91</v>
      </c>
      <c r="C69" s="17">
        <f>COUNTIF(H69:AF69,5)</f>
        <v>0</v>
      </c>
      <c r="D69" s="17">
        <f>COUNTIF(H69:AF69,4)</f>
        <v>0</v>
      </c>
      <c r="E69" s="17">
        <f>COUNTIF(H69:AF69,3)</f>
        <v>0</v>
      </c>
      <c r="F69" s="17">
        <f t="shared" si="17"/>
        <v>0</v>
      </c>
      <c r="G69" s="17">
        <f>COUNTIF(H69:AF69,1)</f>
        <v>0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>
        <f t="shared" si="18"/>
        <v>0</v>
      </c>
      <c r="AH69" s="17" t="str">
        <f t="shared" si="19"/>
        <v/>
      </c>
      <c r="AI69" s="15" t="str">
        <f t="shared" si="20"/>
        <v/>
      </c>
    </row>
    <row r="70" spans="1:35" ht="25.5" customHeight="1" x14ac:dyDescent="0.15"/>
    <row r="72" spans="1:35" ht="14" thickBot="1" x14ac:dyDescent="0.2"/>
    <row r="73" spans="1:35" ht="37.5" customHeight="1" thickBot="1" x14ac:dyDescent="0.2">
      <c r="A73" s="58" t="s">
        <v>20</v>
      </c>
      <c r="B73" s="59"/>
      <c r="C73" s="59"/>
      <c r="D73" s="59"/>
      <c r="E73" s="60"/>
    </row>
    <row r="74" spans="1:35" ht="16" x14ac:dyDescent="0.2">
      <c r="A74" s="29" t="s">
        <v>22</v>
      </c>
      <c r="B74" s="61" t="s">
        <v>21</v>
      </c>
      <c r="C74" s="62"/>
      <c r="D74" s="62"/>
      <c r="E74" s="63"/>
    </row>
    <row r="75" spans="1:35" x14ac:dyDescent="0.15">
      <c r="A75" s="31">
        <v>1</v>
      </c>
      <c r="B75" s="64" t="s">
        <v>32</v>
      </c>
      <c r="C75" s="65"/>
      <c r="D75" s="65"/>
      <c r="E75" s="66"/>
    </row>
    <row r="76" spans="1:35" ht="35.25" customHeight="1" x14ac:dyDescent="0.15">
      <c r="A76" s="31">
        <v>2</v>
      </c>
      <c r="B76" s="67" t="s">
        <v>74</v>
      </c>
      <c r="C76" s="68"/>
      <c r="D76" s="68"/>
      <c r="E76" s="69"/>
    </row>
    <row r="77" spans="1:35" x14ac:dyDescent="0.15">
      <c r="A77" s="31" t="s">
        <v>26</v>
      </c>
      <c r="B77" s="52" t="s">
        <v>75</v>
      </c>
      <c r="C77" s="53"/>
      <c r="D77" s="53"/>
      <c r="E77" s="54"/>
    </row>
    <row r="78" spans="1:35" ht="29.25" customHeight="1" thickBot="1" x14ac:dyDescent="0.2">
      <c r="A78" s="31" t="s">
        <v>26</v>
      </c>
      <c r="B78" s="55" t="s">
        <v>23</v>
      </c>
      <c r="C78" s="56"/>
      <c r="D78" s="56"/>
      <c r="E78" s="57"/>
    </row>
  </sheetData>
  <mergeCells count="14">
    <mergeCell ref="C1:AC2"/>
    <mergeCell ref="C3:AC5"/>
    <mergeCell ref="AD3:AI3"/>
    <mergeCell ref="AD4:AI4"/>
    <mergeCell ref="AD5:AI5"/>
    <mergeCell ref="A9:AI9"/>
    <mergeCell ref="AD1:AI2"/>
    <mergeCell ref="A1:B5"/>
    <mergeCell ref="B77:E77"/>
    <mergeCell ref="B78:E78"/>
    <mergeCell ref="A73:E73"/>
    <mergeCell ref="B74:E74"/>
    <mergeCell ref="B75:E75"/>
    <mergeCell ref="B76:E76"/>
  </mergeCells>
  <phoneticPr fontId="13" type="noConversion"/>
  <conditionalFormatting sqref="AG14:AG53 H14:L22 Y14:AF22">
    <cfRule type="cellIs" dxfId="22" priority="27" stopIfTrue="1" operator="between">
      <formula>1</formula>
      <formula>2</formula>
    </cfRule>
  </conditionalFormatting>
  <conditionalFormatting sqref="AG14:AG53">
    <cfRule type="cellIs" dxfId="21" priority="25" stopIfTrue="1" operator="equal">
      <formula>0</formula>
    </cfRule>
  </conditionalFormatting>
  <conditionalFormatting sqref="AI14:AI53">
    <cfRule type="cellIs" dxfId="20" priority="24" stopIfTrue="1" operator="equal">
      <formula>"""nada"""</formula>
    </cfRule>
  </conditionalFormatting>
  <conditionalFormatting sqref="AG54:AG58">
    <cfRule type="cellIs" dxfId="19" priority="23" stopIfTrue="1" operator="between">
      <formula>1</formula>
      <formula>2</formula>
    </cfRule>
  </conditionalFormatting>
  <conditionalFormatting sqref="AG54:AG58">
    <cfRule type="cellIs" dxfId="18" priority="22" stopIfTrue="1" operator="equal">
      <formula>0</formula>
    </cfRule>
  </conditionalFormatting>
  <conditionalFormatting sqref="AI54:AI58">
    <cfRule type="cellIs" dxfId="17" priority="21" stopIfTrue="1" operator="equal">
      <formula>"""nada"""</formula>
    </cfRule>
  </conditionalFormatting>
  <conditionalFormatting sqref="H24:AF28">
    <cfRule type="cellIs" dxfId="16" priority="20" stopIfTrue="1" operator="between">
      <formula>1</formula>
      <formula>2</formula>
    </cfRule>
  </conditionalFormatting>
  <conditionalFormatting sqref="H39:AF45">
    <cfRule type="cellIs" dxfId="15" priority="18" stopIfTrue="1" operator="between">
      <formula>1</formula>
      <formula>2</formula>
    </cfRule>
  </conditionalFormatting>
  <conditionalFormatting sqref="H30:AF37">
    <cfRule type="cellIs" dxfId="14" priority="15" stopIfTrue="1" operator="between">
      <formula>1</formula>
      <formula>2</formula>
    </cfRule>
  </conditionalFormatting>
  <conditionalFormatting sqref="H47:AF53">
    <cfRule type="cellIs" dxfId="13" priority="14" stopIfTrue="1" operator="between">
      <formula>1</formula>
      <formula>2</formula>
    </cfRule>
  </conditionalFormatting>
  <conditionalFormatting sqref="H55:AF58">
    <cfRule type="cellIs" dxfId="12" priority="13" stopIfTrue="1" operator="between">
      <formula>1</formula>
      <formula>2</formula>
    </cfRule>
  </conditionalFormatting>
  <conditionalFormatting sqref="M14:X22">
    <cfRule type="cellIs" dxfId="11" priority="12" stopIfTrue="1" operator="between">
      <formula>1</formula>
      <formula>2</formula>
    </cfRule>
  </conditionalFormatting>
  <conditionalFormatting sqref="AG59">
    <cfRule type="cellIs" dxfId="10" priority="11" stopIfTrue="1" operator="between">
      <formula>1</formula>
      <formula>2</formula>
    </cfRule>
  </conditionalFormatting>
  <conditionalFormatting sqref="AG59">
    <cfRule type="cellIs" dxfId="9" priority="10" stopIfTrue="1" operator="equal">
      <formula>0</formula>
    </cfRule>
  </conditionalFormatting>
  <conditionalFormatting sqref="AI59">
    <cfRule type="cellIs" dxfId="8" priority="9" stopIfTrue="1" operator="equal">
      <formula>"""nada"""</formula>
    </cfRule>
  </conditionalFormatting>
  <conditionalFormatting sqref="AG60:AG66">
    <cfRule type="cellIs" dxfId="7" priority="8" stopIfTrue="1" operator="between">
      <formula>1</formula>
      <formula>2</formula>
    </cfRule>
  </conditionalFormatting>
  <conditionalFormatting sqref="AG60:AG66">
    <cfRule type="cellIs" dxfId="6" priority="7" stopIfTrue="1" operator="equal">
      <formula>0</formula>
    </cfRule>
  </conditionalFormatting>
  <conditionalFormatting sqref="AI60:AI66">
    <cfRule type="cellIs" dxfId="5" priority="6" stopIfTrue="1" operator="equal">
      <formula>"""nada"""</formula>
    </cfRule>
  </conditionalFormatting>
  <conditionalFormatting sqref="H60:AF66">
    <cfRule type="cellIs" dxfId="4" priority="5" stopIfTrue="1" operator="between">
      <formula>1</formula>
      <formula>2</formula>
    </cfRule>
  </conditionalFormatting>
  <conditionalFormatting sqref="AG67:AG69">
    <cfRule type="cellIs" dxfId="3" priority="4" stopIfTrue="1" operator="between">
      <formula>1</formula>
      <formula>2</formula>
    </cfRule>
  </conditionalFormatting>
  <conditionalFormatting sqref="AG67:AG69">
    <cfRule type="cellIs" dxfId="2" priority="3" stopIfTrue="1" operator="equal">
      <formula>0</formula>
    </cfRule>
  </conditionalFormatting>
  <conditionalFormatting sqref="AI67:AI69">
    <cfRule type="cellIs" dxfId="1" priority="2" stopIfTrue="1" operator="equal">
      <formula>"""nada"""</formula>
    </cfRule>
  </conditionalFormatting>
  <conditionalFormatting sqref="H67:AF69">
    <cfRule type="cellIs" dxfId="0" priority="1" stopIfTrue="1" operator="between">
      <formula>1</formula>
      <formula>2</formula>
    </cfRule>
  </conditionalFormatting>
  <printOptions horizontalCentered="1"/>
  <pageMargins left="0" right="0" top="0.78740157480314965" bottom="0" header="0" footer="0"/>
  <pageSetup scale="50" orientation="landscape"/>
  <headerFooter>
    <oddFooter>&amp;LTecNM-AD-PO-004-02&amp;RRev. O</oddFooter>
  </headerFooter>
  <rowBreaks count="1" manualBreakCount="1">
    <brk id="37" max="35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workbookViewId="0">
      <selection activeCell="G6" sqref="G6"/>
    </sheetView>
  </sheetViews>
  <sheetFormatPr baseColWidth="10" defaultRowHeight="13" x14ac:dyDescent="0.15"/>
  <cols>
    <col min="1" max="1" width="17.6640625" customWidth="1"/>
    <col min="2" max="2" width="13.33203125" customWidth="1"/>
    <col min="3" max="3" width="8" customWidth="1"/>
    <col min="4" max="4" width="17.5" customWidth="1"/>
    <col min="5" max="5" width="13.33203125" customWidth="1"/>
    <col min="6" max="6" width="6.83203125" customWidth="1"/>
    <col min="7" max="7" width="16.83203125" customWidth="1"/>
    <col min="8" max="8" width="13.33203125" customWidth="1"/>
    <col min="9" max="9" width="7.1640625" customWidth="1"/>
    <col min="10" max="10" width="17.5" customWidth="1"/>
    <col min="11" max="11" width="13.33203125" customWidth="1"/>
    <col min="12" max="12" width="6.33203125" customWidth="1"/>
    <col min="13" max="13" width="16.83203125" customWidth="1"/>
    <col min="14" max="14" width="13.33203125" customWidth="1"/>
    <col min="15" max="15" width="12.5" customWidth="1"/>
  </cols>
  <sheetData>
    <row r="1" spans="1:34" ht="20.25" customHeight="1" x14ac:dyDescent="0.15">
      <c r="A1" s="48"/>
      <c r="B1" s="104" t="s">
        <v>100</v>
      </c>
      <c r="C1" s="105"/>
      <c r="D1" s="105"/>
      <c r="E1" s="105"/>
      <c r="F1" s="105"/>
      <c r="G1" s="105"/>
      <c r="H1" s="105"/>
      <c r="I1" s="105"/>
      <c r="J1" s="105"/>
      <c r="K1" s="106"/>
      <c r="L1" s="98" t="s">
        <v>95</v>
      </c>
      <c r="M1" s="99"/>
      <c r="N1" s="100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4" ht="18" customHeight="1" thickBot="1" x14ac:dyDescent="0.2">
      <c r="A2" s="50"/>
      <c r="B2" s="107"/>
      <c r="C2" s="108"/>
      <c r="D2" s="108"/>
      <c r="E2" s="108"/>
      <c r="F2" s="108"/>
      <c r="G2" s="108"/>
      <c r="H2" s="108"/>
      <c r="I2" s="108"/>
      <c r="J2" s="108"/>
      <c r="K2" s="109"/>
      <c r="L2" s="101"/>
      <c r="M2" s="102"/>
      <c r="N2" s="103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1:34" ht="18" customHeight="1" thickBot="1" x14ac:dyDescent="0.2">
      <c r="A3" s="50"/>
      <c r="B3" s="70" t="s">
        <v>101</v>
      </c>
      <c r="C3" s="122"/>
      <c r="D3" s="122"/>
      <c r="E3" s="122"/>
      <c r="F3" s="122"/>
      <c r="G3" s="122"/>
      <c r="H3" s="122"/>
      <c r="I3" s="122"/>
      <c r="J3" s="122"/>
      <c r="K3" s="123"/>
      <c r="L3" s="129" t="s">
        <v>92</v>
      </c>
      <c r="M3" s="130"/>
      <c r="N3" s="131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 ht="18" customHeight="1" thickBot="1" x14ac:dyDescent="0.2">
      <c r="A4" s="50"/>
      <c r="B4" s="76"/>
      <c r="C4" s="124"/>
      <c r="D4" s="124"/>
      <c r="E4" s="124"/>
      <c r="F4" s="124"/>
      <c r="G4" s="124"/>
      <c r="H4" s="124"/>
      <c r="I4" s="124"/>
      <c r="J4" s="124"/>
      <c r="K4" s="125"/>
      <c r="L4" s="129" t="s">
        <v>102</v>
      </c>
      <c r="M4" s="130"/>
      <c r="N4" s="131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ht="16.5" customHeight="1" thickBot="1" x14ac:dyDescent="0.2">
      <c r="A5" s="51"/>
      <c r="B5" s="126"/>
      <c r="C5" s="127"/>
      <c r="D5" s="127"/>
      <c r="E5" s="127"/>
      <c r="F5" s="127"/>
      <c r="G5" s="127"/>
      <c r="H5" s="127"/>
      <c r="I5" s="127"/>
      <c r="J5" s="127"/>
      <c r="K5" s="128"/>
      <c r="L5" s="135" t="s">
        <v>103</v>
      </c>
      <c r="M5" s="136"/>
      <c r="N5" s="137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8" spans="1:34" ht="14" thickBot="1" x14ac:dyDescent="0.2"/>
    <row r="9" spans="1:34" ht="13.75" customHeight="1" thickTop="1" x14ac:dyDescent="0.15">
      <c r="A9" s="138" t="s">
        <v>15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40"/>
      <c r="N9" s="1"/>
      <c r="O9" s="1"/>
      <c r="P9" s="1"/>
    </row>
    <row r="10" spans="1:34" ht="13" customHeight="1" x14ac:dyDescent="0.15">
      <c r="A10" s="141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3"/>
      <c r="N10" s="1"/>
      <c r="O10" s="1"/>
      <c r="P10" s="1"/>
    </row>
    <row r="11" spans="1:34" ht="13.75" customHeight="1" thickBot="1" x14ac:dyDescent="0.2">
      <c r="A11" s="144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6"/>
      <c r="N11" s="1"/>
      <c r="O11" s="1"/>
      <c r="P11" s="1"/>
    </row>
    <row r="12" spans="1:34" ht="13.75" customHeight="1" thickTop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"/>
      <c r="O12" s="1"/>
      <c r="P12" s="1"/>
    </row>
    <row r="13" spans="1:34" ht="13.75" customHeight="1" x14ac:dyDescent="0.15">
      <c r="A13" s="147" t="s">
        <v>11</v>
      </c>
      <c r="B13" s="147"/>
      <c r="C13" s="2">
        <f>Participante!AG14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1"/>
      <c r="O13" s="1"/>
      <c r="P13" s="1"/>
    </row>
    <row r="14" spans="1:34" ht="19.75" customHeight="1" x14ac:dyDescent="0.15">
      <c r="A14" s="148" t="s">
        <v>0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50"/>
    </row>
    <row r="15" spans="1:34" ht="19.75" customHeight="1" x14ac:dyDescent="0.15">
      <c r="A15" s="110" t="s">
        <v>1</v>
      </c>
      <c r="B15" s="111"/>
      <c r="C15" s="3"/>
      <c r="D15" s="110" t="s">
        <v>2</v>
      </c>
      <c r="E15" s="111"/>
      <c r="F15" s="3"/>
      <c r="G15" s="110" t="s">
        <v>3</v>
      </c>
      <c r="H15" s="111"/>
      <c r="I15" s="3"/>
      <c r="J15" s="110" t="s">
        <v>30</v>
      </c>
      <c r="K15" s="111"/>
      <c r="L15" s="3"/>
      <c r="M15" s="110" t="s">
        <v>4</v>
      </c>
      <c r="N15" s="111"/>
    </row>
    <row r="16" spans="1:34" x14ac:dyDescent="0.15">
      <c r="A16" s="4" t="s">
        <v>5</v>
      </c>
      <c r="B16" s="4" t="s">
        <v>6</v>
      </c>
      <c r="C16" s="5"/>
      <c r="D16" s="4" t="s">
        <v>5</v>
      </c>
      <c r="E16" s="4" t="s">
        <v>6</v>
      </c>
      <c r="F16" s="5"/>
      <c r="G16" s="4" t="s">
        <v>5</v>
      </c>
      <c r="H16" s="4" t="s">
        <v>6</v>
      </c>
      <c r="I16" s="5"/>
      <c r="J16" s="4" t="s">
        <v>5</v>
      </c>
      <c r="K16" s="4" t="s">
        <v>6</v>
      </c>
      <c r="L16" s="5"/>
      <c r="M16" s="4" t="s">
        <v>5</v>
      </c>
      <c r="N16" s="4" t="s">
        <v>6</v>
      </c>
    </row>
    <row r="17" spans="1:14" x14ac:dyDescent="0.15">
      <c r="A17" s="4">
        <v>1.1000000000000001</v>
      </c>
      <c r="B17" s="6" t="str">
        <f>Participante!AI14</f>
        <v/>
      </c>
      <c r="C17" s="5"/>
      <c r="D17" s="4">
        <v>2.1</v>
      </c>
      <c r="E17" s="4" t="str">
        <f>Participante!AI24</f>
        <v/>
      </c>
      <c r="F17" s="5"/>
      <c r="G17" s="4">
        <v>3.1</v>
      </c>
      <c r="H17" s="4" t="str">
        <f>Participante!AI30</f>
        <v/>
      </c>
      <c r="I17" s="5"/>
      <c r="J17" s="4">
        <v>4.0999999999999996</v>
      </c>
      <c r="K17" s="4" t="str">
        <f>Participante!AI39</f>
        <v/>
      </c>
      <c r="L17" s="5"/>
      <c r="M17" s="4">
        <v>5.0999999999999996</v>
      </c>
      <c r="N17" s="4" t="str">
        <f>Participante!AI47</f>
        <v/>
      </c>
    </row>
    <row r="18" spans="1:14" x14ac:dyDescent="0.15">
      <c r="A18" s="4">
        <v>1.2</v>
      </c>
      <c r="B18" s="6" t="str">
        <f>Participante!AI15</f>
        <v/>
      </c>
      <c r="C18" s="5"/>
      <c r="D18" s="4">
        <v>2.2000000000000002</v>
      </c>
      <c r="E18" s="4" t="str">
        <f>Participante!AI25</f>
        <v/>
      </c>
      <c r="F18" s="5"/>
      <c r="G18" s="4">
        <v>3.2</v>
      </c>
      <c r="H18" s="4" t="str">
        <f>Participante!AI31</f>
        <v/>
      </c>
      <c r="I18" s="5"/>
      <c r="J18" s="4">
        <v>4.2</v>
      </c>
      <c r="K18" s="4" t="str">
        <f>Participante!AI40</f>
        <v/>
      </c>
      <c r="L18" s="5"/>
      <c r="M18" s="4">
        <v>5.2</v>
      </c>
      <c r="N18" s="4" t="str">
        <f>Participante!AI48</f>
        <v/>
      </c>
    </row>
    <row r="19" spans="1:14" x14ac:dyDescent="0.15">
      <c r="A19" s="4">
        <v>1.3</v>
      </c>
      <c r="B19" s="6" t="str">
        <f>Participante!AI16</f>
        <v/>
      </c>
      <c r="C19" s="5"/>
      <c r="D19" s="4">
        <v>2.2999999999999998</v>
      </c>
      <c r="E19" s="4" t="str">
        <f>Participante!AI26</f>
        <v/>
      </c>
      <c r="F19" s="5"/>
      <c r="G19" s="4">
        <v>3.3</v>
      </c>
      <c r="H19" s="4" t="str">
        <f>Participante!AI32</f>
        <v/>
      </c>
      <c r="I19" s="5"/>
      <c r="J19" s="4">
        <v>4.3</v>
      </c>
      <c r="K19" s="4" t="str">
        <f>Participante!AI41</f>
        <v/>
      </c>
      <c r="L19" s="5"/>
      <c r="M19" s="4">
        <v>5.3</v>
      </c>
      <c r="N19" s="4" t="str">
        <f>Participante!AI49</f>
        <v/>
      </c>
    </row>
    <row r="20" spans="1:14" x14ac:dyDescent="0.15">
      <c r="A20" s="4">
        <v>1.4</v>
      </c>
      <c r="B20" s="6" t="str">
        <f>Participante!AI17</f>
        <v/>
      </c>
      <c r="C20" s="5"/>
      <c r="D20" s="4">
        <v>2.4</v>
      </c>
      <c r="E20" s="4" t="str">
        <f>Participante!AI27</f>
        <v/>
      </c>
      <c r="F20" s="5"/>
      <c r="G20" s="4">
        <v>3.4</v>
      </c>
      <c r="H20" s="4" t="str">
        <f>Participante!AI33</f>
        <v/>
      </c>
      <c r="I20" s="5"/>
      <c r="J20" s="4">
        <v>4.4000000000000004</v>
      </c>
      <c r="K20" s="4" t="str">
        <f>Participante!AI42</f>
        <v/>
      </c>
      <c r="L20" s="5"/>
      <c r="M20" s="4">
        <v>5.4</v>
      </c>
      <c r="N20" s="4" t="str">
        <f>Participante!AI50</f>
        <v/>
      </c>
    </row>
    <row r="21" spans="1:14" x14ac:dyDescent="0.15">
      <c r="A21" s="4">
        <v>1.5</v>
      </c>
      <c r="B21" s="6" t="str">
        <f>Participante!AI18</f>
        <v/>
      </c>
      <c r="C21" s="5"/>
      <c r="D21" s="4">
        <v>2.5</v>
      </c>
      <c r="E21" s="4" t="str">
        <f>Participante!AI28</f>
        <v/>
      </c>
      <c r="F21" s="5"/>
      <c r="G21" s="4">
        <v>3.5</v>
      </c>
      <c r="H21" s="4" t="str">
        <f>Participante!AI34</f>
        <v/>
      </c>
      <c r="I21" s="5"/>
      <c r="J21" s="4">
        <v>4.5</v>
      </c>
      <c r="K21" s="4" t="str">
        <f>Participante!AI43</f>
        <v/>
      </c>
      <c r="L21" s="5"/>
      <c r="M21" s="4">
        <v>5.5</v>
      </c>
      <c r="N21" s="4" t="str">
        <f>Participante!AI51</f>
        <v/>
      </c>
    </row>
    <row r="22" spans="1:14" x14ac:dyDescent="0.15">
      <c r="A22" s="4">
        <v>1.6</v>
      </c>
      <c r="B22" s="6" t="str">
        <f>Participante!AI19</f>
        <v/>
      </c>
      <c r="C22" s="5"/>
      <c r="D22" s="32" t="s">
        <v>25</v>
      </c>
      <c r="E22" s="33">
        <f>SUM(E17:E21)/5</f>
        <v>0</v>
      </c>
      <c r="F22" s="5"/>
      <c r="G22" s="4">
        <v>3.6</v>
      </c>
      <c r="H22" s="4" t="str">
        <f>Participante!AI35</f>
        <v/>
      </c>
      <c r="I22" s="7"/>
      <c r="J22" s="4">
        <v>4.5999999999999996</v>
      </c>
      <c r="K22" s="4" t="str">
        <f>Participante!AI44</f>
        <v/>
      </c>
      <c r="L22" s="7"/>
      <c r="M22" s="4">
        <v>5.6</v>
      </c>
      <c r="N22" s="4" t="str">
        <f>Participante!AI52</f>
        <v/>
      </c>
    </row>
    <row r="23" spans="1:14" x14ac:dyDescent="0.15">
      <c r="A23" s="4">
        <v>1.7</v>
      </c>
      <c r="B23" s="6" t="str">
        <f>Participante!AI20</f>
        <v/>
      </c>
      <c r="C23" s="5"/>
      <c r="D23" s="5"/>
      <c r="E23" s="5"/>
      <c r="F23" s="5"/>
      <c r="G23" s="4">
        <v>3.7</v>
      </c>
      <c r="H23" s="4" t="str">
        <f>Participante!AI36</f>
        <v/>
      </c>
      <c r="I23" s="7"/>
      <c r="J23" s="4">
        <v>4.7</v>
      </c>
      <c r="K23" s="4" t="str">
        <f>Participante!AI45</f>
        <v/>
      </c>
      <c r="L23" s="7"/>
      <c r="M23" s="4">
        <v>5.7</v>
      </c>
      <c r="N23" s="4" t="str">
        <f>Participante!AI53</f>
        <v/>
      </c>
    </row>
    <row r="24" spans="1:14" x14ac:dyDescent="0.15">
      <c r="A24" s="4">
        <v>1.8</v>
      </c>
      <c r="B24" s="6" t="str">
        <f>Participante!AI21</f>
        <v/>
      </c>
      <c r="C24" s="5"/>
      <c r="D24" s="5"/>
      <c r="E24" s="5"/>
      <c r="F24" s="5"/>
      <c r="G24" s="4">
        <v>3.8</v>
      </c>
      <c r="H24" s="4" t="str">
        <f>Participante!AI37</f>
        <v/>
      </c>
      <c r="I24" s="7"/>
      <c r="J24" s="32" t="s">
        <v>25</v>
      </c>
      <c r="K24" s="33">
        <f>SUM(K17:K23)/7</f>
        <v>0</v>
      </c>
      <c r="L24" s="7"/>
      <c r="M24" s="32" t="s">
        <v>25</v>
      </c>
      <c r="N24" s="33">
        <f>SUM(N17:N23)/7</f>
        <v>0</v>
      </c>
    </row>
    <row r="25" spans="1:14" x14ac:dyDescent="0.15">
      <c r="A25" s="4">
        <v>1.9</v>
      </c>
      <c r="B25" s="6" t="str">
        <f>Participante!AI22</f>
        <v/>
      </c>
      <c r="C25" s="5"/>
      <c r="D25" s="5"/>
      <c r="E25" s="5"/>
      <c r="F25" s="5"/>
      <c r="G25" s="32" t="s">
        <v>25</v>
      </c>
      <c r="H25" s="33">
        <f>SUM(H17:H24)/8</f>
        <v>0</v>
      </c>
      <c r="I25" s="7"/>
      <c r="J25" s="7"/>
      <c r="K25" s="7"/>
      <c r="L25" s="7"/>
      <c r="M25" s="7"/>
      <c r="N25" s="7"/>
    </row>
    <row r="26" spans="1:14" x14ac:dyDescent="0.15">
      <c r="A26" s="32" t="s">
        <v>25</v>
      </c>
      <c r="B26" s="33">
        <f>SUM(B17:B25)/9</f>
        <v>0</v>
      </c>
    </row>
    <row r="28" spans="1:14" x14ac:dyDescent="0.15">
      <c r="A28" s="112" t="s">
        <v>17</v>
      </c>
      <c r="B28" s="112"/>
      <c r="C28" s="112"/>
      <c r="D28" s="112"/>
      <c r="J28" s="113" t="s">
        <v>76</v>
      </c>
      <c r="K28" s="114"/>
      <c r="M28" s="113" t="s">
        <v>81</v>
      </c>
      <c r="N28" s="114"/>
    </row>
    <row r="29" spans="1:14" x14ac:dyDescent="0.15">
      <c r="A29" s="112"/>
      <c r="B29" s="112"/>
      <c r="C29" s="112"/>
      <c r="D29" s="112"/>
      <c r="J29" s="115"/>
      <c r="K29" s="116"/>
      <c r="M29" s="115"/>
      <c r="N29" s="116"/>
    </row>
    <row r="30" spans="1:14" x14ac:dyDescent="0.15">
      <c r="A30" s="28" t="s">
        <v>19</v>
      </c>
      <c r="B30" s="64" t="s">
        <v>18</v>
      </c>
      <c r="C30" s="65"/>
      <c r="D30" s="65"/>
      <c r="J30" s="4">
        <v>6.1</v>
      </c>
      <c r="K30" s="4" t="str">
        <f>Participante!AI55</f>
        <v/>
      </c>
      <c r="M30" s="28">
        <v>7.1</v>
      </c>
      <c r="N30" s="28" t="str">
        <f>Participante!AI55</f>
        <v/>
      </c>
    </row>
    <row r="31" spans="1:14" ht="28.5" customHeight="1" x14ac:dyDescent="0.15">
      <c r="A31" s="43">
        <v>3</v>
      </c>
      <c r="B31" s="120" t="s">
        <v>31</v>
      </c>
      <c r="C31" s="68"/>
      <c r="D31" s="121"/>
      <c r="J31" s="4">
        <v>6.2</v>
      </c>
      <c r="K31" s="4" t="str">
        <f>Participante!AI56</f>
        <v/>
      </c>
      <c r="M31" s="28">
        <v>7.2</v>
      </c>
      <c r="N31" s="28" t="str">
        <f>Participante!AI56</f>
        <v/>
      </c>
    </row>
    <row r="32" spans="1:14" ht="28.5" customHeight="1" x14ac:dyDescent="0.15">
      <c r="A32" s="43" t="s">
        <v>79</v>
      </c>
      <c r="B32" s="132" t="s">
        <v>80</v>
      </c>
      <c r="C32" s="133"/>
      <c r="D32" s="134"/>
      <c r="E32" s="8"/>
      <c r="F32" s="8"/>
      <c r="G32" s="8"/>
      <c r="H32" s="9"/>
      <c r="I32" s="9"/>
      <c r="J32" s="4">
        <v>6.3</v>
      </c>
      <c r="K32" s="4" t="str">
        <f>Participante!AI57</f>
        <v/>
      </c>
      <c r="L32" s="9"/>
      <c r="M32" s="28">
        <v>7.3</v>
      </c>
      <c r="N32" s="28" t="str">
        <f>Participante!AI57</f>
        <v/>
      </c>
    </row>
    <row r="33" spans="1:14" x14ac:dyDescent="0.15">
      <c r="J33" s="4">
        <v>6.4</v>
      </c>
      <c r="K33" s="4" t="str">
        <f>Participante!AI58</f>
        <v/>
      </c>
      <c r="M33" s="28">
        <v>7.4</v>
      </c>
      <c r="N33" s="28" t="str">
        <f>Participante!AI58</f>
        <v/>
      </c>
    </row>
    <row r="34" spans="1:14" ht="14" x14ac:dyDescent="0.15">
      <c r="A34" s="8" t="s">
        <v>7</v>
      </c>
      <c r="B34" s="8"/>
      <c r="C34" s="8"/>
      <c r="D34" s="8"/>
      <c r="E34" s="8"/>
      <c r="F34" s="10"/>
      <c r="G34" s="10"/>
      <c r="J34" s="32" t="s">
        <v>25</v>
      </c>
      <c r="K34" s="33">
        <f>SUM(K30:K33)/4</f>
        <v>0</v>
      </c>
      <c r="M34" s="28">
        <v>7.5</v>
      </c>
      <c r="N34" s="28" t="e">
        <f>Participante!#REF!</f>
        <v>#REF!</v>
      </c>
    </row>
    <row r="35" spans="1:14" x14ac:dyDescent="0.15">
      <c r="M35" s="28">
        <v>7.6</v>
      </c>
      <c r="N35" s="28">
        <f>Participante!AI59</f>
        <v>0</v>
      </c>
    </row>
    <row r="36" spans="1:14" ht="14" x14ac:dyDescent="0.15">
      <c r="A36" s="8" t="s">
        <v>77</v>
      </c>
      <c r="B36" s="8"/>
      <c r="C36" s="8"/>
      <c r="D36" s="8"/>
      <c r="E36" s="8"/>
      <c r="F36" s="8"/>
      <c r="G36" s="8"/>
      <c r="H36" s="8"/>
      <c r="I36" s="10"/>
      <c r="M36" s="28">
        <v>7.7</v>
      </c>
      <c r="N36" s="28" t="str">
        <f>Participante!AI60</f>
        <v/>
      </c>
    </row>
    <row r="37" spans="1:14" x14ac:dyDescent="0.15">
      <c r="M37" s="28">
        <v>7.8</v>
      </c>
      <c r="N37" s="28" t="str">
        <f>Participante!AI61</f>
        <v/>
      </c>
    </row>
    <row r="38" spans="1:14" ht="14" x14ac:dyDescent="0.15">
      <c r="A38" s="8" t="s">
        <v>8</v>
      </c>
      <c r="B38" s="8"/>
      <c r="C38" s="8"/>
      <c r="D38" s="8"/>
      <c r="E38" s="10"/>
      <c r="M38" s="28">
        <v>7.9</v>
      </c>
      <c r="N38" s="28" t="str">
        <f>Participante!AI62</f>
        <v/>
      </c>
    </row>
    <row r="39" spans="1:14" x14ac:dyDescent="0.15">
      <c r="M39" s="28">
        <v>7.1</v>
      </c>
      <c r="N39" s="28" t="str">
        <f>Participante!AI63</f>
        <v/>
      </c>
    </row>
    <row r="40" spans="1:14" ht="14" thickBot="1" x14ac:dyDescent="0.2">
      <c r="M40" s="32" t="s">
        <v>25</v>
      </c>
      <c r="N40" s="33" t="e">
        <f>SUM(N30:O39)/10</f>
        <v>#REF!</v>
      </c>
    </row>
    <row r="41" spans="1:14" ht="17" thickBot="1" x14ac:dyDescent="0.2">
      <c r="A41" s="58" t="s">
        <v>28</v>
      </c>
      <c r="B41" s="59"/>
      <c r="C41" s="59"/>
      <c r="D41" s="59"/>
      <c r="E41" s="60"/>
    </row>
    <row r="42" spans="1:14" ht="16" x14ac:dyDescent="0.2">
      <c r="A42" s="29" t="s">
        <v>22</v>
      </c>
      <c r="B42" s="61" t="s">
        <v>21</v>
      </c>
      <c r="C42" s="62"/>
      <c r="D42" s="62"/>
      <c r="E42" s="63"/>
    </row>
    <row r="43" spans="1:14" ht="44.25" customHeight="1" x14ac:dyDescent="0.15">
      <c r="A43" s="31">
        <v>1</v>
      </c>
      <c r="B43" s="64" t="s">
        <v>27</v>
      </c>
      <c r="C43" s="65"/>
      <c r="D43" s="65"/>
      <c r="E43" s="66"/>
    </row>
    <row r="44" spans="1:14" ht="46.5" customHeight="1" x14ac:dyDescent="0.15">
      <c r="A44" s="31">
        <v>2</v>
      </c>
      <c r="B44" s="117" t="s">
        <v>93</v>
      </c>
      <c r="C44" s="118"/>
      <c r="D44" s="118"/>
      <c r="E44" s="119"/>
    </row>
    <row r="45" spans="1:14" ht="30" customHeight="1" thickBot="1" x14ac:dyDescent="0.2">
      <c r="A45" s="30">
        <v>3</v>
      </c>
      <c r="B45" s="55" t="s">
        <v>24</v>
      </c>
      <c r="C45" s="56"/>
      <c r="D45" s="56"/>
      <c r="E45" s="57"/>
    </row>
  </sheetData>
  <mergeCells count="25">
    <mergeCell ref="G15:H15"/>
    <mergeCell ref="J15:K15"/>
    <mergeCell ref="A9:M11"/>
    <mergeCell ref="A13:B13"/>
    <mergeCell ref="A14:N14"/>
    <mergeCell ref="B30:D30"/>
    <mergeCell ref="J28:K29"/>
    <mergeCell ref="M28:N29"/>
    <mergeCell ref="B45:E45"/>
    <mergeCell ref="A41:E41"/>
    <mergeCell ref="B42:E42"/>
    <mergeCell ref="B43:E43"/>
    <mergeCell ref="B44:E44"/>
    <mergeCell ref="B31:D31"/>
    <mergeCell ref="B32:D32"/>
    <mergeCell ref="L1:N2"/>
    <mergeCell ref="B1:K2"/>
    <mergeCell ref="A15:B15"/>
    <mergeCell ref="D15:E15"/>
    <mergeCell ref="M15:N15"/>
    <mergeCell ref="A28:D29"/>
    <mergeCell ref="B3:K5"/>
    <mergeCell ref="L3:N3"/>
    <mergeCell ref="L4:N4"/>
    <mergeCell ref="L5:N5"/>
  </mergeCells>
  <phoneticPr fontId="13" type="noConversion"/>
  <pageMargins left="0.74803149606299213" right="0.74803149606299213" top="0.98425196850393704" bottom="0.98425196850393704" header="0" footer="0"/>
  <pageSetup scale="6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Participante</vt:lpstr>
      <vt:lpstr>AMBIENTE DE TRABAJO</vt:lpstr>
    </vt:vector>
  </TitlesOfParts>
  <Company>eMachines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eMachines Customer</dc:creator>
  <cp:lastModifiedBy>Usuario de Microsoft Office</cp:lastModifiedBy>
  <cp:lastPrinted>2018-09-11T20:13:03Z</cp:lastPrinted>
  <dcterms:created xsi:type="dcterms:W3CDTF">2010-06-18T15:32:25Z</dcterms:created>
  <dcterms:modified xsi:type="dcterms:W3CDTF">2019-04-01T15:22:20Z</dcterms:modified>
</cp:coreProperties>
</file>